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32" i="1" l="1"/>
  <c r="E31" i="1" s="1"/>
  <c r="D31" i="1"/>
  <c r="C31" i="1"/>
  <c r="E45" i="1" l="1"/>
  <c r="E44" i="1" s="1"/>
  <c r="E43" i="1"/>
  <c r="E42" i="1"/>
  <c r="E40" i="1"/>
  <c r="E39" i="1" s="1"/>
  <c r="E38" i="1"/>
  <c r="E34" i="1"/>
  <c r="E33" i="1" s="1"/>
  <c r="E30" i="1"/>
  <c r="E29" i="1"/>
  <c r="E28" i="1" s="1"/>
  <c r="E27" i="1"/>
  <c r="E26" i="1" s="1"/>
  <c r="E25" i="1"/>
  <c r="E24" i="1"/>
  <c r="E23" i="1"/>
  <c r="E22" i="1"/>
  <c r="E21" i="1"/>
  <c r="E19" i="1"/>
  <c r="E17" i="1"/>
  <c r="E14" i="1" s="1"/>
  <c r="E16" i="1"/>
  <c r="E15" i="1"/>
  <c r="E13" i="1"/>
  <c r="E12" i="1"/>
  <c r="E11" i="1" s="1"/>
  <c r="C44" i="1"/>
  <c r="C41" i="1"/>
  <c r="C39" i="1"/>
  <c r="C37" i="1"/>
  <c r="C33" i="1"/>
  <c r="C28" i="1"/>
  <c r="C26" i="1"/>
  <c r="C20" i="1"/>
  <c r="C10" i="1" s="1"/>
  <c r="C18" i="1"/>
  <c r="C14" i="1"/>
  <c r="C11" i="1"/>
  <c r="D44" i="1"/>
  <c r="D41" i="1"/>
  <c r="D39" i="1"/>
  <c r="D37" i="1"/>
  <c r="D33" i="1"/>
  <c r="D28" i="1"/>
  <c r="D26" i="1"/>
  <c r="D20" i="1"/>
  <c r="D18" i="1"/>
  <c r="D14" i="1"/>
  <c r="D11" i="1"/>
  <c r="E18" i="1"/>
  <c r="E37" i="1"/>
  <c r="E41" i="1"/>
  <c r="E10" i="1" l="1"/>
  <c r="D10" i="1"/>
  <c r="E20" i="1"/>
  <c r="C36" i="1"/>
  <c r="C35" i="1" s="1"/>
  <c r="C46" i="1" s="1"/>
  <c r="E36" i="1"/>
  <c r="E35" i="1" s="1"/>
  <c r="D36" i="1"/>
  <c r="D35" i="1" s="1"/>
  <c r="E46" i="1" l="1"/>
  <c r="D46" i="1"/>
</calcChain>
</file>

<file path=xl/sharedStrings.xml><?xml version="1.0" encoding="utf-8"?>
<sst xmlns="http://schemas.openxmlformats.org/spreadsheetml/2006/main" count="88" uniqueCount="87">
  <si>
    <t>Наименование показателя</t>
  </si>
  <si>
    <t>Код Дохода по КД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</si>
  <si>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</si>
  <si>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</si>
  <si>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</si>
  <si>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</si>
  <si>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</si>
  <si>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Единый сельскохозяйственный налог</t>
  </si>
  <si>
    <t>000 1 06 00000 00 0000 000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</si>
  <si>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</si>
  <si>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</si>
  <si>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000 1 06 06033 10 0000 110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</si>
  <si>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</si>
  <si>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</si>
  <si>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000 1 08 00000 00 0000 000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</si>
  <si>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</si>
  <si>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</si>
  <si>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</si>
  <si>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000 1 11 05075 10 0000 120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</si>
  <si>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</si>
  <si>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</si>
  <si>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БЕЗВОЗМЕЗДНЫЕ ПОСТУПЛЕНИЯ</t>
  </si>
  <si>
    <t>000 2 00 00000 00 0000 000</t>
  </si>
  <si>
    <t>ИТОГО ДОХОДОВ</t>
  </si>
  <si>
    <t>НАЛОГИ НА ИМУЩЕСТВО</t>
  </si>
  <si>
    <t>Всего</t>
  </si>
  <si>
    <t xml:space="preserve">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</si>
  <si>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</t>
  </si>
  <si>
    <t xml:space="preserve">сельского поселения Лемпино </t>
  </si>
  <si>
    <t xml:space="preserve">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</si>
  <si>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</t>
  </si>
  <si>
    <t>Приложение 1</t>
  </si>
  <si>
    <t>000 1 06 06043 10 0000 110</t>
  </si>
  <si>
    <t>Транспортный налог с организаций</t>
  </si>
  <si>
    <t>000 1 06 04011 02 0000 110</t>
  </si>
  <si>
    <t>000 1 06 04012 02 0000 110</t>
  </si>
  <si>
    <t>000 2 02 15001 10 0000 150</t>
  </si>
  <si>
    <t>000 2 02 35118 10 0000 150</t>
  </si>
  <si>
    <t>000 2 02 30024 10 0000 150</t>
  </si>
  <si>
    <t>000 2 02 49999 10 0000 150</t>
  </si>
  <si>
    <t>000 2 02 29999 10 0000 150</t>
  </si>
  <si>
    <t>000 1 03 02231 01 0000 110</t>
  </si>
  <si>
    <t>000 1 03 02241 01 0000 110</t>
  </si>
  <si>
    <t>000 1 03 02251 01 0000 110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</si>
  <si>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</si>
  <si>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</si>
  <si>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</si>
  <si>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</si>
  <si>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000 1 05 03010 01 0000 110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</si>
  <si>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</si>
  <si>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
Транспортный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</si>
  <si>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</si>
  <si>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</si>
  <si>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</si>
  <si>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</si>
  <si>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</si>
  <si>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</si>
  <si>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r>
      <t>0</t>
    </r>
    <r>
      <rPr>
        <sz val="13"/>
        <color theme="1"/>
        <rFont val="Times New Roman"/>
        <family val="1"/>
        <charset val="204"/>
      </rPr>
      <t>0</t>
    </r>
    <r>
      <rPr>
        <b/>
        <sz val="13"/>
        <color theme="1"/>
        <rFont val="Times New Roman"/>
        <family val="1"/>
        <charset val="204"/>
      </rPr>
      <t>0 1 00 00000 00 0000 000</t>
    </r>
  </si>
  <si>
    <t>000 1 17 00000 00 0000 000</t>
  </si>
  <si>
    <t>ПРОЧИЕ НЕНАЛОГОВЫЕ ДОХОДЫ</t>
  </si>
  <si>
    <t>Инициативные платежи, зачисляемые в бюджеты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</si>
  <si>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</si>
  <si>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</si>
  <si>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</si>
  <si>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000 1 17 15030 10 0000 150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</si>
  <si>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</si>
  <si>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руб.</t>
  </si>
  <si>
    <t>БЕЗВОЗМЕЗДНЫЕ ПОСТУПЛЕНИЯ ОТ ДРУГИХ БЮДЖЕТОВ БЮДЖЕТНОЙ СИСТЕМЫ РОССИЙСКОЙ ФЕДЕРАЦИИ</t>
  </si>
  <si>
    <t>000 2 02 00000 00 0000 000</t>
  </si>
  <si>
    <t>000 2 02 10000 00 0000 150</t>
  </si>
  <si>
    <t>000 2 02 20000 00 0000 150</t>
  </si>
  <si>
    <t>000 2 02 30000 00 0000 150</t>
  </si>
  <si>
    <t>000 2 02 40000 00 0000 150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</si>
  <si>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</si>
  <si>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</si>
  <si>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</si>
  <si>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ДОТАЦИИ БЮДЖЕТАМ БЮДЖЕТНОЙ СИСТЕМЫ РОССИЙСКОЙ ФЕДЕРАЦИИ</t>
  </si>
  <si>
    <t>Прогнозируемый общий объем доходов бюджета                                                                                                                                                                                                                                   муниципального образования сельского поселения Лемпино на 2023 год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</si>
  <si>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</si>
  <si>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</si>
  <si>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к решению Совета депутатов</t>
  </si>
  <si>
    <t>Увеличение (+), уменьшение (-)</t>
  </si>
  <si>
    <t>ДОХОДЫ ОТ ПРОДАЖИ МАТЕРИАЛЬНЫХ И НЕМАТЕРИАЛЬНЫХ АКТИВОВ</t>
  </si>
  <si>
    <t>000 1 14 00000 00 0000 000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</si>
  <si>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</si>
  <si>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</si>
  <si>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от 28.09.2023 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</si>
</sst>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62"/>
      <name val="Arial Cyr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3" borderId="1">
      <alignment horizontal="left" vertical="top" wrapText="1"/>
    </xf>
    <xf numFmtId="49" fontId="7" fillId="4" borderId="1">
      <alignment horizontal="left" vertical="top" wrapText="1"/>
    </xf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/>
    <xf numFmtId="0" fontId="8" fillId="0" borderId="0" xfId="0" applyFont="1"/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 wrapText="1"/>
    </xf>
    <xf numFmtId="4" fontId="10" fillId="6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9" fontId="12" fillId="6" borderId="2" xfId="3" applyFont="1" applyFill="1" applyBorder="1" applyAlignment="1">
      <alignment horizontal="center" vertical="center" wrapText="1"/>
    </xf>
    <xf numFmtId="0" fontId="13" fillId="0" borderId="2" xfId="2" applyFont="1" applyFill="1" applyBorder="1">
      <alignment horizontal="left" vertical="top" wrapText="1"/>
    </xf>
    <xf numFmtId="49" fontId="13" fillId="0" borderId="2" xfId="3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6" borderId="2" xfId="0" applyFont="1" applyFill="1" applyBorder="1" applyAlignment="1">
      <alignment vertical="center" wrapText="1"/>
    </xf>
    <xf numFmtId="0" fontId="10" fillId="6" borderId="2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wrapText="1"/>
    </xf>
    <xf numFmtId="0" fontId="12" fillId="6" borderId="2" xfId="2" applyFont="1" applyFill="1" applyBorder="1" applyAlignment="1">
      <alignment horizontal="left" vertical="center" wrapText="1"/>
    </xf>
    <xf numFmtId="0" fontId="14" fillId="0" borderId="0" xfId="0" applyFont="1" applyAlignment="1">
      <alignment horizontal="right"/>
    </xf>
    <xf numFmtId="4" fontId="4" fillId="6" borderId="2" xfId="0" applyNumberFormat="1" applyFont="1" applyFill="1" applyBorder="1" applyAlignment="1">
      <alignment horizontal="center" vertical="center" wrapText="1"/>
    </xf>
    <xf numFmtId="2" fontId="12" fillId="6" borderId="2" xfId="0" applyNumberFormat="1" applyFont="1" applyFill="1" applyBorder="1" applyAlignment="1">
      <alignment horizontal="left" vertical="center" wrapText="1"/>
    </xf>
    <xf numFmtId="49" fontId="15" fillId="6" borderId="2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Свойства элементов измерения" xfId="3"/>
    <cellStyle name="Элементы осей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tabSelected="1" workbookViewId="0">
      <selection activeCell="E4" sqref="E4"/>
    </sheetView>
  </sheetViews>
  <sheetFormatPr defaultRowHeight="15" x14ac:dyDescent="0.25"/>
  <cols>
    <col min="1" max="1" width="81.28515625" style="5" customWidth="1"/>
    <col min="2" max="2" width="37.85546875" style="5" customWidth="1"/>
    <col min="3" max="3" width="25.42578125" style="5" customWidth="1"/>
    <col min="4" max="4" width="20.42578125" style="5" customWidth="1"/>
    <col min="5" max="5" width="25.42578125" style="5" customWidth="1"/>
    <col min="6" max="16384" width="9.140625" style="5"/>
  </cols>
  <sheetData>
    <row r="1" spans="1:5" x14ac:dyDescent="0.25">
      <c r="A1" s="1" t="s">
        <v>30</v>
      </c>
      <c r="C1" s="2"/>
      <c r="D1" s="2"/>
      <c r="E1" s="2" t="s">
        <v>31</v>
      </c>
    </row>
    <row r="2" spans="1:5" x14ac:dyDescent="0.25">
      <c r="A2" s="1" t="s">
        <v>26</v>
      </c>
      <c r="C2" s="3"/>
      <c r="D2" s="3"/>
      <c r="E2" s="3" t="s">
        <v>80</v>
      </c>
    </row>
    <row r="3" spans="1:5" x14ac:dyDescent="0.25">
      <c r="A3" s="1" t="s">
        <v>27</v>
      </c>
      <c r="C3" s="3"/>
      <c r="D3" s="3"/>
      <c r="E3" s="3" t="s">
        <v>28</v>
      </c>
    </row>
    <row r="4" spans="1:5" x14ac:dyDescent="0.25">
      <c r="A4" s="1" t="s">
        <v>29</v>
      </c>
      <c r="C4" s="3"/>
      <c r="D4" s="3"/>
      <c r="E4" s="3" t="s">
        <v>86</v>
      </c>
    </row>
    <row r="5" spans="1:5" s="6" customFormat="1" ht="18.75" customHeight="1" x14ac:dyDescent="0.25">
      <c r="A5" s="32"/>
      <c r="B5" s="32"/>
      <c r="C5" s="32"/>
      <c r="D5" s="32"/>
      <c r="E5" s="32"/>
    </row>
    <row r="6" spans="1:5" s="6" customFormat="1" ht="46.5" customHeight="1" x14ac:dyDescent="0.25">
      <c r="A6" s="34" t="s">
        <v>77</v>
      </c>
      <c r="B6" s="34"/>
      <c r="C6" s="34"/>
      <c r="D6" s="34"/>
      <c r="E6" s="34"/>
    </row>
    <row r="7" spans="1:5" ht="13.5" customHeight="1" x14ac:dyDescent="0.25">
      <c r="B7" s="4"/>
      <c r="C7" s="28"/>
      <c r="D7" s="28"/>
      <c r="E7" s="28" t="s">
        <v>66</v>
      </c>
    </row>
    <row r="8" spans="1:5" s="6" customFormat="1" ht="23.25" customHeight="1" x14ac:dyDescent="0.25">
      <c r="A8" s="33" t="s">
        <v>0</v>
      </c>
      <c r="B8" s="33" t="s">
        <v>1</v>
      </c>
      <c r="C8" s="33" t="s">
        <v>25</v>
      </c>
      <c r="D8" s="33" t="s">
        <v>81</v>
      </c>
      <c r="E8" s="33" t="s">
        <v>25</v>
      </c>
    </row>
    <row r="9" spans="1:5" s="6" customFormat="1" ht="20.25" customHeight="1" x14ac:dyDescent="0.25">
      <c r="A9" s="33"/>
      <c r="B9" s="33"/>
      <c r="C9" s="33"/>
      <c r="D9" s="33"/>
      <c r="E9" s="33"/>
    </row>
    <row r="10" spans="1:5" s="6" customFormat="1" ht="24" customHeight="1" x14ac:dyDescent="0.25">
      <c r="A10" s="7" t="s">
        <v>2</v>
      </c>
      <c r="B10" s="8" t="s">
        <v>57</v>
      </c>
      <c r="C10" s="9">
        <f>C11+C14+C18+C20+C26+C33+C28</f>
        <v>3470600</v>
      </c>
      <c r="D10" s="9">
        <f>D11+D14+D18+D20+D26+D33+D28+D31</f>
        <v>1713390</v>
      </c>
      <c r="E10" s="9">
        <f>E11+E14+E18+E20+E26+E33+E28+E31</f>
        <v>5183990</v>
      </c>
    </row>
    <row r="11" spans="1:5" s="6" customFormat="1" ht="20.25" customHeight="1" x14ac:dyDescent="0.25">
      <c r="A11" s="10" t="s">
        <v>3</v>
      </c>
      <c r="B11" s="11" t="s">
        <v>4</v>
      </c>
      <c r="C11" s="12">
        <f>C12+C13</f>
        <v>1905000</v>
      </c>
      <c r="D11" s="12">
        <f>D12+D13</f>
        <v>100000</v>
      </c>
      <c r="E11" s="12">
        <f>E12+E13</f>
        <v>2005000</v>
      </c>
    </row>
    <row r="12" spans="1:5" s="6" customFormat="1" ht="81" customHeight="1" x14ac:dyDescent="0.25">
      <c r="A12" s="13" t="s">
        <v>5</v>
      </c>
      <c r="B12" s="14" t="s">
        <v>6</v>
      </c>
      <c r="C12" s="15">
        <v>1900000</v>
      </c>
      <c r="D12" s="15">
        <v>100000</v>
      </c>
      <c r="E12" s="15">
        <f>C12+D12</f>
        <v>2000000</v>
      </c>
    </row>
    <row r="13" spans="1:5" s="6" customFormat="1" ht="49.5" customHeight="1" x14ac:dyDescent="0.25">
      <c r="A13" s="13" t="s">
        <v>78</v>
      </c>
      <c r="B13" s="14" t="s">
        <v>79</v>
      </c>
      <c r="C13" s="15">
        <v>5000</v>
      </c>
      <c r="D13" s="15">
        <v>0</v>
      </c>
      <c r="E13" s="15">
        <f>C13+D13</f>
        <v>5000</v>
      </c>
    </row>
    <row r="14" spans="1:5" s="6" customFormat="1" ht="41.25" customHeight="1" x14ac:dyDescent="0.25">
      <c r="A14" s="27" t="s">
        <v>44</v>
      </c>
      <c r="B14" s="16" t="s">
        <v>45</v>
      </c>
      <c r="C14" s="12">
        <f>C15+C16+C17</f>
        <v>941300</v>
      </c>
      <c r="D14" s="12">
        <f>D15+D16+D17</f>
        <v>0</v>
      </c>
      <c r="E14" s="12">
        <f>E15+E16+E17</f>
        <v>941300</v>
      </c>
    </row>
    <row r="15" spans="1:5" s="6" customFormat="1" ht="100.5" customHeight="1" x14ac:dyDescent="0.25">
      <c r="A15" s="17" t="s">
        <v>61</v>
      </c>
      <c r="B15" s="18" t="s">
        <v>41</v>
      </c>
      <c r="C15" s="15">
        <v>421100</v>
      </c>
      <c r="D15" s="15">
        <v>0</v>
      </c>
      <c r="E15" s="15">
        <f t="shared" ref="E15:E17" si="0">C15+D15</f>
        <v>421100</v>
      </c>
    </row>
    <row r="16" spans="1:5" s="6" customFormat="1" ht="121.5" customHeight="1" x14ac:dyDescent="0.25">
      <c r="A16" s="17" t="s">
        <v>62</v>
      </c>
      <c r="B16" s="18" t="s">
        <v>42</v>
      </c>
      <c r="C16" s="15">
        <v>2400</v>
      </c>
      <c r="D16" s="15">
        <v>0</v>
      </c>
      <c r="E16" s="15">
        <f t="shared" si="0"/>
        <v>2400</v>
      </c>
    </row>
    <row r="17" spans="1:5" s="6" customFormat="1" ht="99.75" customHeight="1" x14ac:dyDescent="0.25">
      <c r="A17" s="17" t="s">
        <v>63</v>
      </c>
      <c r="B17" s="18" t="s">
        <v>43</v>
      </c>
      <c r="C17" s="15">
        <v>517800</v>
      </c>
      <c r="D17" s="15">
        <v>0</v>
      </c>
      <c r="E17" s="15">
        <f t="shared" si="0"/>
        <v>517800</v>
      </c>
    </row>
    <row r="18" spans="1:5" s="6" customFormat="1" ht="21.75" customHeight="1" x14ac:dyDescent="0.25">
      <c r="A18" s="10" t="s">
        <v>46</v>
      </c>
      <c r="B18" s="11" t="s">
        <v>47</v>
      </c>
      <c r="C18" s="12">
        <f>C19</f>
        <v>45000</v>
      </c>
      <c r="D18" s="12">
        <f>D19</f>
        <v>0</v>
      </c>
      <c r="E18" s="12">
        <f>E19</f>
        <v>45000</v>
      </c>
    </row>
    <row r="19" spans="1:5" s="6" customFormat="1" ht="31.5" customHeight="1" x14ac:dyDescent="0.25">
      <c r="A19" s="13" t="s">
        <v>7</v>
      </c>
      <c r="B19" s="14" t="s">
        <v>48</v>
      </c>
      <c r="C19" s="15">
        <v>45000</v>
      </c>
      <c r="D19" s="15">
        <v>0</v>
      </c>
      <c r="E19" s="15">
        <f>C19+D19</f>
        <v>45000</v>
      </c>
    </row>
    <row r="20" spans="1:5" s="6" customFormat="1" ht="15.75" customHeight="1" x14ac:dyDescent="0.25">
      <c r="A20" s="10" t="s">
        <v>24</v>
      </c>
      <c r="B20" s="11" t="s">
        <v>8</v>
      </c>
      <c r="C20" s="12">
        <f>C21+C24+C25+C22+C23</f>
        <v>96900</v>
      </c>
      <c r="D20" s="12">
        <f>D21+D24+D25+D22+D23</f>
        <v>154000</v>
      </c>
      <c r="E20" s="12">
        <f>E21+E24+E25+E22+E23</f>
        <v>250900</v>
      </c>
    </row>
    <row r="21" spans="1:5" s="6" customFormat="1" ht="48.75" customHeight="1" x14ac:dyDescent="0.25">
      <c r="A21" s="13" t="s">
        <v>9</v>
      </c>
      <c r="B21" s="14" t="s">
        <v>10</v>
      </c>
      <c r="C21" s="15">
        <v>68800</v>
      </c>
      <c r="D21" s="15">
        <v>0</v>
      </c>
      <c r="E21" s="15">
        <f t="shared" ref="E21:E25" si="1">C21+D21</f>
        <v>68800</v>
      </c>
    </row>
    <row r="22" spans="1:5" s="6" customFormat="1" ht="27.75" customHeight="1" x14ac:dyDescent="0.25">
      <c r="A22" s="13" t="s">
        <v>33</v>
      </c>
      <c r="B22" s="14" t="s">
        <v>34</v>
      </c>
      <c r="C22" s="15">
        <v>3000</v>
      </c>
      <c r="D22" s="15">
        <v>0</v>
      </c>
      <c r="E22" s="15">
        <f t="shared" si="1"/>
        <v>3000</v>
      </c>
    </row>
    <row r="23" spans="1:5" s="6" customFormat="1" ht="30.75" customHeight="1" x14ac:dyDescent="0.25">
      <c r="A23" s="26" t="s">
        <v>50</v>
      </c>
      <c r="B23" s="14" t="s">
        <v>35</v>
      </c>
      <c r="C23" s="15">
        <v>10000</v>
      </c>
      <c r="D23" s="15">
        <v>0</v>
      </c>
      <c r="E23" s="15">
        <f t="shared" si="1"/>
        <v>10000</v>
      </c>
    </row>
    <row r="24" spans="1:5" s="6" customFormat="1" ht="45" customHeight="1" x14ac:dyDescent="0.25">
      <c r="A24" s="13" t="s">
        <v>49</v>
      </c>
      <c r="B24" s="14" t="s">
        <v>11</v>
      </c>
      <c r="C24" s="15">
        <v>10000</v>
      </c>
      <c r="D24" s="15">
        <v>154000</v>
      </c>
      <c r="E24" s="15">
        <f t="shared" si="1"/>
        <v>164000</v>
      </c>
    </row>
    <row r="25" spans="1:5" s="6" customFormat="1" ht="42" customHeight="1" x14ac:dyDescent="0.25">
      <c r="A25" s="13" t="s">
        <v>12</v>
      </c>
      <c r="B25" s="14" t="s">
        <v>32</v>
      </c>
      <c r="C25" s="15">
        <v>5100</v>
      </c>
      <c r="D25" s="15">
        <v>0</v>
      </c>
      <c r="E25" s="15">
        <f t="shared" si="1"/>
        <v>5100</v>
      </c>
    </row>
    <row r="26" spans="1:5" s="6" customFormat="1" ht="19.5" customHeight="1" x14ac:dyDescent="0.25">
      <c r="A26" s="10" t="s">
        <v>13</v>
      </c>
      <c r="B26" s="11" t="s">
        <v>14</v>
      </c>
      <c r="C26" s="12">
        <f>C27</f>
        <v>2000</v>
      </c>
      <c r="D26" s="12">
        <f>D27</f>
        <v>0</v>
      </c>
      <c r="E26" s="12">
        <f>E27</f>
        <v>2000</v>
      </c>
    </row>
    <row r="27" spans="1:5" s="6" customFormat="1" ht="71.25" customHeight="1" x14ac:dyDescent="0.25">
      <c r="A27" s="20" t="s">
        <v>56</v>
      </c>
      <c r="B27" s="21" t="s">
        <v>15</v>
      </c>
      <c r="C27" s="15">
        <v>2000</v>
      </c>
      <c r="D27" s="15">
        <v>0</v>
      </c>
      <c r="E27" s="15">
        <f>C27+D27</f>
        <v>2000</v>
      </c>
    </row>
    <row r="28" spans="1:5" s="6" customFormat="1" ht="37.5" customHeight="1" x14ac:dyDescent="0.25">
      <c r="A28" s="22" t="s">
        <v>16</v>
      </c>
      <c r="B28" s="23" t="s">
        <v>17</v>
      </c>
      <c r="C28" s="12">
        <f>C29+C30</f>
        <v>425400</v>
      </c>
      <c r="D28" s="12">
        <f>D29+D30</f>
        <v>0</v>
      </c>
      <c r="E28" s="12">
        <f>E29+E30</f>
        <v>425400</v>
      </c>
    </row>
    <row r="29" spans="1:5" s="6" customFormat="1" ht="46.5" customHeight="1" x14ac:dyDescent="0.25">
      <c r="A29" s="13" t="s">
        <v>51</v>
      </c>
      <c r="B29" s="21" t="s">
        <v>18</v>
      </c>
      <c r="C29" s="15">
        <v>291300</v>
      </c>
      <c r="D29" s="15">
        <v>0</v>
      </c>
      <c r="E29" s="15">
        <f t="shared" ref="E29:E30" si="2">C29+D29</f>
        <v>291300</v>
      </c>
    </row>
    <row r="30" spans="1:5" s="6" customFormat="1" ht="75" customHeight="1" x14ac:dyDescent="0.25">
      <c r="A30" s="20" t="s">
        <v>19</v>
      </c>
      <c r="B30" s="21" t="s">
        <v>20</v>
      </c>
      <c r="C30" s="15">
        <v>134100</v>
      </c>
      <c r="D30" s="15">
        <v>0</v>
      </c>
      <c r="E30" s="15">
        <f t="shared" si="2"/>
        <v>134100</v>
      </c>
    </row>
    <row r="31" spans="1:5" s="6" customFormat="1" ht="37.5" customHeight="1" x14ac:dyDescent="0.25">
      <c r="A31" s="22" t="s">
        <v>82</v>
      </c>
      <c r="B31" s="23" t="s">
        <v>83</v>
      </c>
      <c r="C31" s="12">
        <f>C32</f>
        <v>0</v>
      </c>
      <c r="D31" s="12">
        <f>D32</f>
        <v>1459390</v>
      </c>
      <c r="E31" s="12">
        <f>E32</f>
        <v>1459390</v>
      </c>
    </row>
    <row r="32" spans="1:5" s="6" customFormat="1" ht="91.5" customHeight="1" x14ac:dyDescent="0.25">
      <c r="A32" s="13" t="s">
        <v>84</v>
      </c>
      <c r="B32" s="21" t="s">
        <v>85</v>
      </c>
      <c r="C32" s="15">
        <v>0</v>
      </c>
      <c r="D32" s="15">
        <v>1459390</v>
      </c>
      <c r="E32" s="15">
        <f>C32+D32</f>
        <v>1459390</v>
      </c>
    </row>
    <row r="33" spans="1:5" s="6" customFormat="1" ht="37.5" customHeight="1" x14ac:dyDescent="0.25">
      <c r="A33" s="22" t="s">
        <v>59</v>
      </c>
      <c r="B33" s="23" t="s">
        <v>58</v>
      </c>
      <c r="C33" s="12">
        <f>C34</f>
        <v>55000</v>
      </c>
      <c r="D33" s="12">
        <f>D34</f>
        <v>0</v>
      </c>
      <c r="E33" s="12">
        <f>E34</f>
        <v>55000</v>
      </c>
    </row>
    <row r="34" spans="1:5" s="6" customFormat="1" ht="30.75" customHeight="1" x14ac:dyDescent="0.25">
      <c r="A34" s="13" t="s">
        <v>60</v>
      </c>
      <c r="B34" s="21" t="s">
        <v>64</v>
      </c>
      <c r="C34" s="15">
        <v>55000</v>
      </c>
      <c r="D34" s="15">
        <v>0</v>
      </c>
      <c r="E34" s="15">
        <f>C34+D34</f>
        <v>55000</v>
      </c>
    </row>
    <row r="35" spans="1:5" s="6" customFormat="1" ht="16.5" x14ac:dyDescent="0.25">
      <c r="A35" s="7" t="s">
        <v>21</v>
      </c>
      <c r="B35" s="8" t="s">
        <v>22</v>
      </c>
      <c r="C35" s="9">
        <f>C36</f>
        <v>24057651.280000001</v>
      </c>
      <c r="D35" s="9">
        <f>D36</f>
        <v>2973681.98</v>
      </c>
      <c r="E35" s="9">
        <f>E36</f>
        <v>27031333.260000002</v>
      </c>
    </row>
    <row r="36" spans="1:5" s="6" customFormat="1" ht="54.75" customHeight="1" x14ac:dyDescent="0.25">
      <c r="A36" s="10" t="s">
        <v>67</v>
      </c>
      <c r="B36" s="11" t="s">
        <v>68</v>
      </c>
      <c r="C36" s="29">
        <f>C37+C39+C41+C44</f>
        <v>24057651.280000001</v>
      </c>
      <c r="D36" s="29">
        <f>D37+D39+D41+D44</f>
        <v>2973681.98</v>
      </c>
      <c r="E36" s="29">
        <f>E37+E39+E41+E44</f>
        <v>27031333.260000002</v>
      </c>
    </row>
    <row r="37" spans="1:5" s="6" customFormat="1" ht="44.25" customHeight="1" x14ac:dyDescent="0.25">
      <c r="A37" s="31" t="s">
        <v>76</v>
      </c>
      <c r="B37" s="11" t="s">
        <v>69</v>
      </c>
      <c r="C37" s="29">
        <f>C38</f>
        <v>6520600</v>
      </c>
      <c r="D37" s="29">
        <f>D38</f>
        <v>0</v>
      </c>
      <c r="E37" s="29">
        <f>E38</f>
        <v>6520600</v>
      </c>
    </row>
    <row r="38" spans="1:5" s="6" customFormat="1" ht="42" customHeight="1" x14ac:dyDescent="0.25">
      <c r="A38" s="13" t="s">
        <v>52</v>
      </c>
      <c r="B38" s="14" t="s">
        <v>36</v>
      </c>
      <c r="C38" s="24">
        <v>6520600</v>
      </c>
      <c r="D38" s="24">
        <v>0</v>
      </c>
      <c r="E38" s="24">
        <f>C38+D38</f>
        <v>6520600</v>
      </c>
    </row>
    <row r="39" spans="1:5" s="6" customFormat="1" ht="48.75" customHeight="1" x14ac:dyDescent="0.25">
      <c r="A39" s="30" t="s">
        <v>73</v>
      </c>
      <c r="B39" s="11" t="s">
        <v>70</v>
      </c>
      <c r="C39" s="29">
        <f>C40</f>
        <v>3221.28</v>
      </c>
      <c r="D39" s="29">
        <f>D40</f>
        <v>0</v>
      </c>
      <c r="E39" s="29">
        <f>E40</f>
        <v>3221.28</v>
      </c>
    </row>
    <row r="40" spans="1:5" s="6" customFormat="1" ht="24" customHeight="1" x14ac:dyDescent="0.25">
      <c r="A40" s="25" t="s">
        <v>53</v>
      </c>
      <c r="B40" s="19" t="s">
        <v>40</v>
      </c>
      <c r="C40" s="24">
        <v>3221.28</v>
      </c>
      <c r="D40" s="24">
        <v>0</v>
      </c>
      <c r="E40" s="24">
        <f>C40+D40</f>
        <v>3221.28</v>
      </c>
    </row>
    <row r="41" spans="1:5" s="6" customFormat="1" ht="45" customHeight="1" x14ac:dyDescent="0.25">
      <c r="A41" s="10" t="s">
        <v>74</v>
      </c>
      <c r="B41" s="11" t="s">
        <v>71</v>
      </c>
      <c r="C41" s="29">
        <f>C42+C43</f>
        <v>313800</v>
      </c>
      <c r="D41" s="29">
        <f>D42+D43</f>
        <v>0</v>
      </c>
      <c r="E41" s="29">
        <f>E42+E43</f>
        <v>313800</v>
      </c>
    </row>
    <row r="42" spans="1:5" s="6" customFormat="1" ht="45" customHeight="1" x14ac:dyDescent="0.25">
      <c r="A42" s="13" t="s">
        <v>54</v>
      </c>
      <c r="B42" s="19" t="s">
        <v>38</v>
      </c>
      <c r="C42" s="24">
        <v>16500</v>
      </c>
      <c r="D42" s="24">
        <v>0</v>
      </c>
      <c r="E42" s="24">
        <f t="shared" ref="E42:E43" si="3">C42+D42</f>
        <v>16500</v>
      </c>
    </row>
    <row r="43" spans="1:5" s="6" customFormat="1" ht="51.75" customHeight="1" x14ac:dyDescent="0.25">
      <c r="A43" s="13" t="s">
        <v>65</v>
      </c>
      <c r="B43" s="14" t="s">
        <v>37</v>
      </c>
      <c r="C43" s="24">
        <v>297300</v>
      </c>
      <c r="D43" s="24">
        <v>0</v>
      </c>
      <c r="E43" s="24">
        <f t="shared" si="3"/>
        <v>297300</v>
      </c>
    </row>
    <row r="44" spans="1:5" s="6" customFormat="1" ht="32.25" customHeight="1" x14ac:dyDescent="0.25">
      <c r="A44" s="10" t="s">
        <v>75</v>
      </c>
      <c r="B44" s="11" t="s">
        <v>72</v>
      </c>
      <c r="C44" s="29">
        <f>C45</f>
        <v>17220030</v>
      </c>
      <c r="D44" s="29">
        <f>D45</f>
        <v>2973681.98</v>
      </c>
      <c r="E44" s="29">
        <f>E45</f>
        <v>20193711.98</v>
      </c>
    </row>
    <row r="45" spans="1:5" s="6" customFormat="1" ht="46.5" customHeight="1" x14ac:dyDescent="0.25">
      <c r="A45" s="13" t="s">
        <v>55</v>
      </c>
      <c r="B45" s="14" t="s">
        <v>39</v>
      </c>
      <c r="C45" s="24">
        <v>17220030</v>
      </c>
      <c r="D45" s="24">
        <v>2973681.98</v>
      </c>
      <c r="E45" s="24">
        <f>C45+D45</f>
        <v>20193711.98</v>
      </c>
    </row>
    <row r="46" spans="1:5" s="6" customFormat="1" ht="22.5" customHeight="1" x14ac:dyDescent="0.25">
      <c r="A46" s="7" t="s">
        <v>23</v>
      </c>
      <c r="B46" s="7"/>
      <c r="C46" s="9">
        <f>C10+C35</f>
        <v>27528251.280000001</v>
      </c>
      <c r="D46" s="9">
        <f>D10+D35</f>
        <v>4687071.9800000004</v>
      </c>
      <c r="E46" s="9">
        <f>E10+E35</f>
        <v>32215323.260000002</v>
      </c>
    </row>
    <row r="47" spans="1:5" s="6" customFormat="1" ht="16.5" x14ac:dyDescent="0.25"/>
    <row r="48" spans="1:5" s="6" customFormat="1" ht="16.5" x14ac:dyDescent="0.25"/>
    <row r="49" s="6" customFormat="1" ht="16.5" x14ac:dyDescent="0.25"/>
    <row r="50" s="6" customFormat="1" ht="16.5" x14ac:dyDescent="0.25"/>
    <row r="51" s="6" customFormat="1" ht="16.5" x14ac:dyDescent="0.25"/>
    <row r="52" s="6" customFormat="1" ht="16.5" x14ac:dyDescent="0.25"/>
    <row r="53" s="6" customFormat="1" ht="16.5" x14ac:dyDescent="0.25"/>
    <row r="54" s="6" customFormat="1" ht="16.5" x14ac:dyDescent="0.25"/>
    <row r="55" s="6" customFormat="1" ht="16.5" x14ac:dyDescent="0.25"/>
    <row r="56" s="6" customFormat="1" ht="16.5" x14ac:dyDescent="0.25"/>
    <row r="57" s="6" customFormat="1" ht="16.5" x14ac:dyDescent="0.25"/>
    <row r="58" s="6" customFormat="1" ht="16.5" x14ac:dyDescent="0.25"/>
    <row r="59" s="6" customFormat="1" ht="16.5" x14ac:dyDescent="0.25"/>
    <row r="60" s="6" customFormat="1" ht="16.5" x14ac:dyDescent="0.25"/>
    <row r="61" s="6" customFormat="1" ht="16.5" x14ac:dyDescent="0.25"/>
    <row r="62" s="6" customFormat="1" ht="16.5" x14ac:dyDescent="0.25"/>
    <row r="63" s="6" customFormat="1" ht="16.5" x14ac:dyDescent="0.25"/>
    <row r="64" s="6" customFormat="1" ht="16.5" x14ac:dyDescent="0.25"/>
    <row r="65" s="6" customFormat="1" ht="16.5" x14ac:dyDescent="0.25"/>
    <row r="66" s="6" customFormat="1" ht="16.5" x14ac:dyDescent="0.25"/>
    <row r="67" s="6" customFormat="1" ht="16.5" x14ac:dyDescent="0.25"/>
    <row r="68" s="6" customFormat="1" ht="16.5" x14ac:dyDescent="0.25"/>
    <row r="69" s="6" customFormat="1" ht="16.5" x14ac:dyDescent="0.25"/>
    <row r="70" s="6" customFormat="1" ht="16.5" x14ac:dyDescent="0.25"/>
    <row r="71" s="6" customFormat="1" ht="16.5" x14ac:dyDescent="0.25"/>
    <row r="72" s="6" customFormat="1" ht="16.5" x14ac:dyDescent="0.25"/>
    <row r="73" s="6" customFormat="1" ht="16.5" x14ac:dyDescent="0.25"/>
    <row r="74" s="6" customFormat="1" ht="16.5" x14ac:dyDescent="0.25"/>
    <row r="75" s="6" customFormat="1" ht="16.5" x14ac:dyDescent="0.25"/>
    <row r="76" s="6" customFormat="1" ht="16.5" x14ac:dyDescent="0.25"/>
    <row r="77" s="6" customFormat="1" ht="16.5" x14ac:dyDescent="0.25"/>
    <row r="78" s="6" customFormat="1" ht="16.5" x14ac:dyDescent="0.25"/>
    <row r="79" s="6" customFormat="1" ht="16.5" x14ac:dyDescent="0.25"/>
    <row r="80" s="6" customFormat="1" ht="16.5" x14ac:dyDescent="0.25"/>
    <row r="81" s="6" customFormat="1" ht="16.5" x14ac:dyDescent="0.25"/>
    <row r="82" s="6" customFormat="1" ht="16.5" x14ac:dyDescent="0.25"/>
  </sheetData>
  <mergeCells count="7">
    <mergeCell ref="A5:E5"/>
    <mergeCell ref="A8:A9"/>
    <mergeCell ref="B8:B9"/>
    <mergeCell ref="E8:E9"/>
    <mergeCell ref="A6:E6"/>
    <mergeCell ref="D8:D9"/>
    <mergeCell ref="C8:C9"/>
  </mergeCells>
  <pageMargins left="0.7" right="0.7" top="0.75" bottom="0.75" header="0.3" footer="0.3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2023-09-29T04:28:19Z</cp:lastPrinted>
  <dcterms:created xsi:type="dcterms:W3CDTF">2016-04-12T11:38:30Z</dcterms:created>
  <dcterms:modified xsi:type="dcterms:W3CDTF">2023-09-29T04:45:56Z</dcterms:modified>
</cp:coreProperties>
</file>