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95" windowWidth="18195" windowHeight="11400"/>
  </bookViews>
  <sheets>
    <sheet name="Лист1" sheetId="1" r:id="rId1"/>
  </sheets>
  <definedNames>
    <definedName name="OLE_LINK1" localSheetId="0">Лист1!#REF!</definedName>
    <definedName name="_xlnm.Print_Area" localSheetId="0">Лист1!$A$1:$Q$173</definedName>
  </definedNames>
  <calcPr calcId="124519"/>
</workbook>
</file>

<file path=xl/calcChain.xml><?xml version="1.0" encoding="utf-8"?>
<calcChain xmlns="http://schemas.openxmlformats.org/spreadsheetml/2006/main">
  <c r="M51" i="1"/>
  <c r="M52"/>
  <c r="Q89" l="1"/>
  <c r="P89"/>
  <c r="O89"/>
  <c r="N89"/>
  <c r="M89"/>
  <c r="Q90"/>
  <c r="P90"/>
  <c r="O90"/>
  <c r="N90"/>
  <c r="M90"/>
  <c r="M88" l="1"/>
  <c r="Q52"/>
  <c r="P52"/>
  <c r="O52"/>
  <c r="N52"/>
  <c r="O70"/>
  <c r="N70"/>
  <c r="Q69"/>
  <c r="Q68" s="1"/>
  <c r="Q67" s="1"/>
  <c r="P69"/>
  <c r="O69"/>
  <c r="O68" s="1"/>
  <c r="O67" s="1"/>
  <c r="M69"/>
  <c r="M68" s="1"/>
  <c r="M67" s="1"/>
  <c r="K69"/>
  <c r="J69"/>
  <c r="I69"/>
  <c r="P68"/>
  <c r="K68"/>
  <c r="J68"/>
  <c r="I68"/>
  <c r="P67"/>
  <c r="L67"/>
  <c r="K67"/>
  <c r="J67"/>
  <c r="I67"/>
  <c r="L90"/>
  <c r="K90"/>
  <c r="J90"/>
  <c r="I90"/>
  <c r="N69" l="1"/>
  <c r="N68"/>
  <c r="N67" s="1"/>
  <c r="Q92"/>
  <c r="Q91" s="1"/>
  <c r="Q100"/>
  <c r="Q101"/>
  <c r="M65" l="1"/>
  <c r="Q128"/>
  <c r="P128"/>
  <c r="N136"/>
  <c r="N135" s="1"/>
  <c r="M135"/>
  <c r="M134" s="1"/>
  <c r="M133" s="1"/>
  <c r="Q43"/>
  <c r="P43"/>
  <c r="N93"/>
  <c r="N96"/>
  <c r="O135" l="1"/>
  <c r="N134"/>
  <c r="O136"/>
  <c r="O134" l="1"/>
  <c r="N133"/>
  <c r="O133" l="1"/>
  <c r="Q28" l="1"/>
  <c r="P28"/>
  <c r="L28"/>
  <c r="K28"/>
  <c r="J28"/>
  <c r="I28"/>
  <c r="N40"/>
  <c r="O40" s="1"/>
  <c r="M39"/>
  <c r="M38" s="1"/>
  <c r="Q16"/>
  <c r="P16"/>
  <c r="L16"/>
  <c r="K16"/>
  <c r="J16"/>
  <c r="I16"/>
  <c r="N25"/>
  <c r="O25" s="1"/>
  <c r="M24"/>
  <c r="M23" s="1"/>
  <c r="N59"/>
  <c r="O59" s="1"/>
  <c r="M58"/>
  <c r="M57" s="1"/>
  <c r="N37"/>
  <c r="O37" s="1"/>
  <c r="M36"/>
  <c r="M35" s="1"/>
  <c r="O96"/>
  <c r="O95" s="1"/>
  <c r="O94" s="1"/>
  <c r="P95"/>
  <c r="P94" s="1"/>
  <c r="M95"/>
  <c r="M94" s="1"/>
  <c r="K95"/>
  <c r="K94" s="1"/>
  <c r="J95"/>
  <c r="J94" s="1"/>
  <c r="I95"/>
  <c r="I94" s="1"/>
  <c r="N94" s="1"/>
  <c r="L88"/>
  <c r="K88"/>
  <c r="J88"/>
  <c r="J91"/>
  <c r="J92"/>
  <c r="K92"/>
  <c r="K91" s="1"/>
  <c r="I92"/>
  <c r="I91" s="1"/>
  <c r="I89" s="1"/>
  <c r="I88" s="1"/>
  <c r="P92"/>
  <c r="P91" s="1"/>
  <c r="O92"/>
  <c r="O91" s="1"/>
  <c r="M92"/>
  <c r="O88"/>
  <c r="Q60"/>
  <c r="Q53" s="1"/>
  <c r="P60"/>
  <c r="P53" s="1"/>
  <c r="L60"/>
  <c r="L53" s="1"/>
  <c r="K60"/>
  <c r="K53" s="1"/>
  <c r="J65"/>
  <c r="J60" s="1"/>
  <c r="J53" s="1"/>
  <c r="I65"/>
  <c r="I60" s="1"/>
  <c r="I53" s="1"/>
  <c r="N66"/>
  <c r="N65" s="1"/>
  <c r="O65" s="1"/>
  <c r="N95" l="1"/>
  <c r="M91"/>
  <c r="N91" s="1"/>
  <c r="N92"/>
  <c r="N39"/>
  <c r="N24"/>
  <c r="O24" s="1"/>
  <c r="N23"/>
  <c r="N58"/>
  <c r="N36"/>
  <c r="P88"/>
  <c r="O66"/>
  <c r="Q41"/>
  <c r="P41"/>
  <c r="O39" l="1"/>
  <c r="N38"/>
  <c r="O23"/>
  <c r="O58"/>
  <c r="N57"/>
  <c r="O36"/>
  <c r="N35"/>
  <c r="Q117"/>
  <c r="P117"/>
  <c r="N121"/>
  <c r="O121" s="1"/>
  <c r="M120"/>
  <c r="M119" s="1"/>
  <c r="M118" s="1"/>
  <c r="Q119"/>
  <c r="P119"/>
  <c r="N88" l="1"/>
  <c r="O38"/>
  <c r="O57"/>
  <c r="O35"/>
  <c r="N120"/>
  <c r="O120" l="1"/>
  <c r="O119" s="1"/>
  <c r="N119"/>
  <c r="N118" s="1"/>
  <c r="O118" l="1"/>
  <c r="Q109" l="1"/>
  <c r="P109"/>
  <c r="N112"/>
  <c r="O112" s="1"/>
  <c r="M111"/>
  <c r="M110" s="1"/>
  <c r="N45"/>
  <c r="O45" s="1"/>
  <c r="M44"/>
  <c r="M43" s="1"/>
  <c r="N172"/>
  <c r="N169"/>
  <c r="N168" s="1"/>
  <c r="N162"/>
  <c r="N155"/>
  <c r="O155" s="1"/>
  <c r="N148"/>
  <c r="O148" s="1"/>
  <c r="N145"/>
  <c r="N144" s="1"/>
  <c r="N142"/>
  <c r="N141" s="1"/>
  <c r="N132"/>
  <c r="N131" s="1"/>
  <c r="N130" s="1"/>
  <c r="N125"/>
  <c r="O125" s="1"/>
  <c r="N115"/>
  <c r="N108"/>
  <c r="N107" s="1"/>
  <c r="N102"/>
  <c r="N101" s="1"/>
  <c r="N100" s="1"/>
  <c r="N99" s="1"/>
  <c r="N98" s="1"/>
  <c r="N97" s="1"/>
  <c r="N87"/>
  <c r="N86" s="1"/>
  <c r="N85" s="1"/>
  <c r="N84"/>
  <c r="N76"/>
  <c r="N75" s="1"/>
  <c r="N74" s="1"/>
  <c r="N64"/>
  <c r="O64" s="1"/>
  <c r="N62"/>
  <c r="N61" s="1"/>
  <c r="N56"/>
  <c r="O56" s="1"/>
  <c r="N50"/>
  <c r="N34"/>
  <c r="O34" s="1"/>
  <c r="N31"/>
  <c r="O31" s="1"/>
  <c r="N22"/>
  <c r="N19"/>
  <c r="N18" s="1"/>
  <c r="N17" s="1"/>
  <c r="O172"/>
  <c r="N171"/>
  <c r="N170" s="1"/>
  <c r="O169"/>
  <c r="Q166"/>
  <c r="Q165" s="1"/>
  <c r="Q164" s="1"/>
  <c r="Q163" s="1"/>
  <c r="P166"/>
  <c r="P165" s="1"/>
  <c r="P164" s="1"/>
  <c r="P163" s="1"/>
  <c r="O162"/>
  <c r="N161"/>
  <c r="O161" s="1"/>
  <c r="Q158"/>
  <c r="P158"/>
  <c r="Q157"/>
  <c r="P157"/>
  <c r="Q152"/>
  <c r="P152"/>
  <c r="P151" s="1"/>
  <c r="P150" s="1"/>
  <c r="P149" s="1"/>
  <c r="Q150"/>
  <c r="Q149"/>
  <c r="O145"/>
  <c r="Q138"/>
  <c r="Q137" s="1"/>
  <c r="P138"/>
  <c r="P137"/>
  <c r="Q127"/>
  <c r="Q126" s="1"/>
  <c r="P127"/>
  <c r="Q123"/>
  <c r="P123"/>
  <c r="Q116"/>
  <c r="P116"/>
  <c r="O115"/>
  <c r="N114"/>
  <c r="O114" s="1"/>
  <c r="Q105"/>
  <c r="Q104" s="1"/>
  <c r="Q103" s="1"/>
  <c r="P105"/>
  <c r="P101"/>
  <c r="P100" s="1"/>
  <c r="P99" s="1"/>
  <c r="O101"/>
  <c r="O100"/>
  <c r="O99" s="1"/>
  <c r="Q99"/>
  <c r="O97"/>
  <c r="Q85"/>
  <c r="P85"/>
  <c r="Q84"/>
  <c r="Q83" s="1"/>
  <c r="Q82" s="1"/>
  <c r="P83"/>
  <c r="P82" s="1"/>
  <c r="O83"/>
  <c r="O82" s="1"/>
  <c r="N83"/>
  <c r="N82" s="1"/>
  <c r="P76"/>
  <c r="P75" s="1"/>
  <c r="P74" s="1"/>
  <c r="Q75"/>
  <c r="Q74" s="1"/>
  <c r="O73"/>
  <c r="O72"/>
  <c r="Q51"/>
  <c r="P51"/>
  <c r="P13" s="1"/>
  <c r="O50"/>
  <c r="N49"/>
  <c r="O49" s="1"/>
  <c r="Q26"/>
  <c r="Q13" s="1"/>
  <c r="P26"/>
  <c r="O22"/>
  <c r="N21"/>
  <c r="O21" s="1"/>
  <c r="O19"/>
  <c r="M171"/>
  <c r="M170" s="1"/>
  <c r="M168"/>
  <c r="M167" s="1"/>
  <c r="M161"/>
  <c r="M160" s="1"/>
  <c r="M158" s="1"/>
  <c r="M154"/>
  <c r="M153" s="1"/>
  <c r="M152" s="1"/>
  <c r="M151" s="1"/>
  <c r="M150" s="1"/>
  <c r="M149" s="1"/>
  <c r="M147"/>
  <c r="M146" s="1"/>
  <c r="M144"/>
  <c r="M143" s="1"/>
  <c r="M141"/>
  <c r="M140" s="1"/>
  <c r="M131"/>
  <c r="M130" s="1"/>
  <c r="M129" s="1"/>
  <c r="M124"/>
  <c r="M123" s="1"/>
  <c r="M122" s="1"/>
  <c r="M114"/>
  <c r="M107"/>
  <c r="M106" s="1"/>
  <c r="M105" s="1"/>
  <c r="M101"/>
  <c r="M100" s="1"/>
  <c r="M99" s="1"/>
  <c r="M98" s="1"/>
  <c r="M97" s="1"/>
  <c r="M86"/>
  <c r="M85" s="1"/>
  <c r="M83"/>
  <c r="M82" s="1"/>
  <c r="M75"/>
  <c r="M74" s="1"/>
  <c r="M72" s="1"/>
  <c r="M71" s="1"/>
  <c r="M63"/>
  <c r="M61"/>
  <c r="M55"/>
  <c r="M54" s="1"/>
  <c r="M49"/>
  <c r="M48" s="1"/>
  <c r="M46" s="1"/>
  <c r="M33"/>
  <c r="M32" s="1"/>
  <c r="M30"/>
  <c r="M29" s="1"/>
  <c r="M21"/>
  <c r="M20" s="1"/>
  <c r="M18"/>
  <c r="M17" s="1"/>
  <c r="M16" s="1"/>
  <c r="M127" l="1"/>
  <c r="M128"/>
  <c r="N154"/>
  <c r="O154" s="1"/>
  <c r="Q98"/>
  <c r="Q97" s="1"/>
  <c r="Q88" s="1"/>
  <c r="M28"/>
  <c r="P81"/>
  <c r="P80" s="1"/>
  <c r="P79" s="1"/>
  <c r="P78" s="1"/>
  <c r="P77" s="1"/>
  <c r="M60"/>
  <c r="M53" s="1"/>
  <c r="O17"/>
  <c r="N30"/>
  <c r="O30" s="1"/>
  <c r="M42"/>
  <c r="M41" s="1"/>
  <c r="O62"/>
  <c r="O132"/>
  <c r="N113"/>
  <c r="O113" s="1"/>
  <c r="Q81"/>
  <c r="Q80" s="1"/>
  <c r="Q79" s="1"/>
  <c r="Q78" s="1"/>
  <c r="Q77" s="1"/>
  <c r="M117"/>
  <c r="M116" s="1"/>
  <c r="P126"/>
  <c r="P104"/>
  <c r="P103" s="1"/>
  <c r="P98" s="1"/>
  <c r="P97" s="1"/>
  <c r="N63"/>
  <c r="N124"/>
  <c r="O124" s="1"/>
  <c r="O123" s="1"/>
  <c r="M15"/>
  <c r="M14" s="1"/>
  <c r="M73"/>
  <c r="N111"/>
  <c r="N44"/>
  <c r="N147"/>
  <c r="O147" s="1"/>
  <c r="N167"/>
  <c r="O167" s="1"/>
  <c r="O168"/>
  <c r="N160"/>
  <c r="N158" s="1"/>
  <c r="N143"/>
  <c r="O143" s="1"/>
  <c r="O144"/>
  <c r="O141"/>
  <c r="N140"/>
  <c r="O140" s="1"/>
  <c r="O142"/>
  <c r="N106"/>
  <c r="O107"/>
  <c r="O108"/>
  <c r="O87"/>
  <c r="O86" s="1"/>
  <c r="O85" s="1"/>
  <c r="O81" s="1"/>
  <c r="O80" s="1"/>
  <c r="O79" s="1"/>
  <c r="O78" s="1"/>
  <c r="O77" s="1"/>
  <c r="N81"/>
  <c r="N80" s="1"/>
  <c r="N79" s="1"/>
  <c r="N78" s="1"/>
  <c r="N77" s="1"/>
  <c r="N73"/>
  <c r="N72"/>
  <c r="N71" s="1"/>
  <c r="O61"/>
  <c r="N55"/>
  <c r="N33"/>
  <c r="M166"/>
  <c r="M165" s="1"/>
  <c r="M164" s="1"/>
  <c r="M163" s="1"/>
  <c r="M139"/>
  <c r="M138" s="1"/>
  <c r="M137" s="1"/>
  <c r="M113"/>
  <c r="M109" s="1"/>
  <c r="M104" s="1"/>
  <c r="M103" s="1"/>
  <c r="M81"/>
  <c r="M80" s="1"/>
  <c r="M79" s="1"/>
  <c r="M78" s="1"/>
  <c r="M77" s="1"/>
  <c r="M27"/>
  <c r="M26" s="1"/>
  <c r="P73"/>
  <c r="P72"/>
  <c r="P71" s="1"/>
  <c r="N166"/>
  <c r="N165" s="1"/>
  <c r="N164" s="1"/>
  <c r="N163" s="1"/>
  <c r="O163" s="1"/>
  <c r="O170"/>
  <c r="N129"/>
  <c r="N128" s="1"/>
  <c r="O130"/>
  <c r="Q73"/>
  <c r="Q72"/>
  <c r="Q71" s="1"/>
  <c r="N20"/>
  <c r="O20" s="1"/>
  <c r="N48"/>
  <c r="N153"/>
  <c r="O18"/>
  <c r="O131"/>
  <c r="O171"/>
  <c r="M47"/>
  <c r="M159"/>
  <c r="M157"/>
  <c r="M156" s="1"/>
  <c r="N29" l="1"/>
  <c r="Q173"/>
  <c r="P173"/>
  <c r="N43"/>
  <c r="N42" s="1"/>
  <c r="O16"/>
  <c r="N16"/>
  <c r="N15" s="1"/>
  <c r="O29"/>
  <c r="O63"/>
  <c r="O60" s="1"/>
  <c r="N60"/>
  <c r="N123"/>
  <c r="N122" s="1"/>
  <c r="N117" s="1"/>
  <c r="N110"/>
  <c r="O111"/>
  <c r="O44"/>
  <c r="O43" s="1"/>
  <c r="M13"/>
  <c r="N146"/>
  <c r="O146" s="1"/>
  <c r="O166"/>
  <c r="O165" s="1"/>
  <c r="O164" s="1"/>
  <c r="N159"/>
  <c r="O159" s="1"/>
  <c r="O160"/>
  <c r="N157"/>
  <c r="N156" s="1"/>
  <c r="O156" s="1"/>
  <c r="O106"/>
  <c r="O105" s="1"/>
  <c r="N105"/>
  <c r="O55"/>
  <c r="N54"/>
  <c r="N32"/>
  <c r="O32" s="1"/>
  <c r="O33"/>
  <c r="M126"/>
  <c r="N47"/>
  <c r="O47" s="1"/>
  <c r="O48"/>
  <c r="N46"/>
  <c r="O46" s="1"/>
  <c r="O129"/>
  <c r="N127"/>
  <c r="O153"/>
  <c r="O152" s="1"/>
  <c r="O151" s="1"/>
  <c r="O150" s="1"/>
  <c r="O149" s="1"/>
  <c r="N152"/>
  <c r="N151" s="1"/>
  <c r="N150" s="1"/>
  <c r="N149" s="1"/>
  <c r="O128" l="1"/>
  <c r="O127" s="1"/>
  <c r="N41"/>
  <c r="O42"/>
  <c r="O41" s="1"/>
  <c r="O28"/>
  <c r="N53"/>
  <c r="N28"/>
  <c r="N139"/>
  <c r="N138" s="1"/>
  <c r="N137" s="1"/>
  <c r="M173"/>
  <c r="O122"/>
  <c r="O117" s="1"/>
  <c r="O110"/>
  <c r="O109" s="1"/>
  <c r="O104" s="1"/>
  <c r="O103" s="1"/>
  <c r="N109"/>
  <c r="N104" s="1"/>
  <c r="N103" s="1"/>
  <c r="O158"/>
  <c r="O157"/>
  <c r="O54"/>
  <c r="O53" s="1"/>
  <c r="N14"/>
  <c r="O15"/>
  <c r="O14" s="1"/>
  <c r="O139" l="1"/>
  <c r="O138" s="1"/>
  <c r="O137" s="1"/>
  <c r="O116"/>
  <c r="N116"/>
  <c r="N27"/>
  <c r="N126"/>
  <c r="O126" l="1"/>
  <c r="O51"/>
  <c r="N51"/>
  <c r="O27"/>
  <c r="O26" s="1"/>
  <c r="N26"/>
  <c r="N13" l="1"/>
  <c r="N173" s="1"/>
  <c r="B177" s="1"/>
  <c r="B179" s="1"/>
  <c r="O13"/>
  <c r="O173" s="1"/>
</calcChain>
</file>

<file path=xl/sharedStrings.xml><?xml version="1.0" encoding="utf-8"?>
<sst xmlns="http://schemas.openxmlformats.org/spreadsheetml/2006/main" count="612" uniqueCount="171">
  <si>
    <t xml:space="preserve">Распределение бюджетных ассигнований </t>
  </si>
  <si>
    <t xml:space="preserve">Наименование 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</si>
  <si>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</si>
  <si>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</si>
  <si>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</si>
  <si>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</si>
  <si>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</si>
  <si>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</si>
  <si>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</si>
  <si>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</si>
  <si>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</si>
  <si>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</si>
  <si>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</si>
  <si>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</si>
  <si>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</si>
  <si>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фонды</t>
  </si>
  <si>
    <t>50.0.00.20940</t>
  </si>
  <si>
    <t>Резервные средства</t>
  </si>
  <si>
    <t>Другие общегосударственные вопросы</t>
  </si>
  <si>
    <t>Расходы на выплаты персоналу казенных учреждений</t>
  </si>
  <si>
    <t>НАЦИОНАЛЬНАЯ ОБОРОНА</t>
  </si>
  <si>
    <t>Мобилизационная и вневойсковая подготовка</t>
  </si>
  <si>
    <t>50.0.00.51180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</si>
  <si>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</si>
  <si>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</si>
  <si>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</si>
  <si>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</si>
  <si>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Связь и информатика</t>
  </si>
  <si>
    <t>Отдельные мероприятия в области информационно-коммуникационных технологий и связи</t>
  </si>
  <si>
    <t>ЖИЛИЩНО-КОММУНАЛЬНОЕ ХОЗЯЙСТВО</t>
  </si>
  <si>
    <t>Жилищное хозяйство</t>
  </si>
  <si>
    <t>СОЦИАЛЬНАЯ ПОЛИТИКА</t>
  </si>
  <si>
    <t>Пенсионное обеспечение</t>
  </si>
  <si>
    <t>Доплата к пенсии муниципальным служащим</t>
  </si>
  <si>
    <t>Социальное обеспечение и иные выплаты населению</t>
  </si>
  <si>
    <t>Прочие межбюджетные трансферты общего характера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</si>
  <si>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</si>
  <si>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</si>
  <si>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>ВСЕГО</t>
  </si>
  <si>
    <t>Вид расхода</t>
  </si>
  <si>
    <t>Целевая статья раздела</t>
  </si>
  <si>
    <t>01</t>
  </si>
  <si>
    <t>02</t>
  </si>
  <si>
    <t>03</t>
  </si>
  <si>
    <t>04</t>
  </si>
  <si>
    <t>05</t>
  </si>
  <si>
    <t>09</t>
  </si>
  <si>
    <t xml:space="preserve">по разделам, подразделам, целевым статьям (муниципальным программам и непрограммным направлениям деятельности),                           </t>
  </si>
  <si>
    <t>Создание общественных формирований правоохранительной направленности (общественные формирования, добровольные народные дружины, родительские патрули, молодежные отряды и т.д.), материальное стимулирование граждан, участвующих в охране общественного порядка, пресечении преступлений и иных правонарушений</t>
  </si>
  <si>
    <t>200</t>
  </si>
  <si>
    <t>240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</si>
  <si>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</si>
  <si>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</si>
  <si>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120</t>
  </si>
  <si>
    <t>06</t>
  </si>
  <si>
    <t>Другие вопросы в области охраны окружающей среды</t>
  </si>
  <si>
    <t>07</t>
  </si>
  <si>
    <t>Подпрограмма "Профилактика правонарушений"</t>
  </si>
  <si>
    <t>Реализация мероприятий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</si>
  <si>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</si>
  <si>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Основное мероприятие "Ремонт, капитальный ремонт автомобильных дорог"</t>
  </si>
  <si>
    <t>Основное мероприятие "Содержание автомобильных дорог местного значения"</t>
  </si>
  <si>
    <t>Основное мероприятие "Благоустройство территории"</t>
  </si>
  <si>
    <t>03.0.00.00000</t>
  </si>
  <si>
    <t>03.1.00.00000</t>
  </si>
  <si>
    <t>03.1.01.00000</t>
  </si>
  <si>
    <t>03.1.01.82300</t>
  </si>
  <si>
    <t>03.1.01.S2300</t>
  </si>
  <si>
    <t>01.0.00.00000</t>
  </si>
  <si>
    <t>01.0.01.00000</t>
  </si>
  <si>
    <t>01.0.02.00000</t>
  </si>
  <si>
    <t>05.0.00.00000</t>
  </si>
  <si>
    <t>05.0.01.00000</t>
  </si>
  <si>
    <t>05.0.01.99990</t>
  </si>
  <si>
    <t>Рз</t>
  </si>
  <si>
    <t>Пз</t>
  </si>
  <si>
    <t>Всего</t>
  </si>
  <si>
    <t>сельского поселения Лемпино</t>
  </si>
  <si>
    <t>Содержание автомобильных дорог</t>
  </si>
  <si>
    <t>01.0.02.20902</t>
  </si>
  <si>
    <t>Утилизация жидких бытовых отходов в поселениях</t>
  </si>
  <si>
    <t>50.0.00.00000</t>
  </si>
  <si>
    <t>11</t>
  </si>
  <si>
    <t>13</t>
  </si>
  <si>
    <t>10</t>
  </si>
  <si>
    <t>14</t>
  </si>
  <si>
    <t>01.0.01.20901</t>
  </si>
  <si>
    <t>расходы, осуществляемые за счет субсидий из бюджетов вышестоящих уровней</t>
  </si>
  <si>
    <t>Сельское хозяйство и рыболовство</t>
  </si>
  <si>
    <t>Основное мероприятие "Содержание муниципального имущества"</t>
  </si>
  <si>
    <t>08.0.00.00000</t>
  </si>
  <si>
    <t>08.0.01.00000</t>
  </si>
  <si>
    <t>08.0.01.99990</t>
  </si>
  <si>
    <t>10.0.00.00000</t>
  </si>
  <si>
    <t>Основное мероприятие "Организация планирования, исполнения бюджета сельского поселения Лемпино и формирование отчетности об исполнении бюджета поселения "</t>
  </si>
  <si>
    <t>10.0.01.00000</t>
  </si>
  <si>
    <t>10.0.01.99990</t>
  </si>
  <si>
    <t>500</t>
  </si>
  <si>
    <t>10.0.01.02040</t>
  </si>
  <si>
    <t>Благоустройство</t>
  </si>
  <si>
    <t>10.0.01.03300</t>
  </si>
  <si>
    <t>руб.</t>
  </si>
  <si>
    <t>10.0.01.02030</t>
  </si>
  <si>
    <t>10.0.01.04910</t>
  </si>
  <si>
    <t>05.0.01.89651</t>
  </si>
  <si>
    <t>05.0.01.20651</t>
  </si>
  <si>
    <t>Иные межбюджетные трансферты</t>
  </si>
  <si>
    <t>10.0.01.84200</t>
  </si>
  <si>
    <t>10.0.01.89002</t>
  </si>
  <si>
    <t>ОХРАНА ОКРУЖАЮЩЕЙ СРЕДЫ</t>
  </si>
  <si>
    <t xml:space="preserve">Cоздание условий для деятельности народных дружин </t>
  </si>
  <si>
    <t>Создание условий для деятельности народных дружин</t>
  </si>
  <si>
    <t>Организация мероприятий при осуществлении деятельности по обращению с животными без владельцев</t>
  </si>
  <si>
    <t>310</t>
  </si>
  <si>
    <t>Публичные нормативные социальные выплаты гражданам</t>
  </si>
  <si>
    <t xml:space="preserve">Ремонт автомобильных дорог </t>
  </si>
  <si>
    <t>МЕЖБЮДЖЕТНЫЕ ТРАНСФЕРТЫ ОБЩЕГО ХАРАКТЕРА БЮДЖЕТАМ БЮДЖЕТНОЙ СИСТЕМЫ РОССИЙСКОЙ ФЕДЕРАЦИИ</t>
  </si>
  <si>
    <t>Приложение 2</t>
  </si>
  <si>
    <t>Муниципальная программа "Повышение эффективности бюджетных расходов сельского поселения Лемпино на 2022-2026 годы"</t>
  </si>
  <si>
    <t>Муниципальная программа "Благоустройство территории муниципального образования сельское поселение Лемпино на 2022 - 2026 годы"</t>
  </si>
  <si>
    <t>110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</si>
  <si>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</si>
  <si>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"Организация планирования, исполнения бюджета сельского поселения Лемпино и формирование отчетности об исполнении бюджета поселения"</t>
  </si>
  <si>
    <t>Муниципальная программа "Обеспечение прав и законных интересов населения сельского поселения Лемпино  на 2021-2025 годы"</t>
  </si>
  <si>
    <t>Муниципальная программа "Развитие транспортной системы сельского поселения Лемпино на 2021-2025 годы"</t>
  </si>
  <si>
    <t>Муниципальная программа "Управление и распоряжение муниципальным имуществом сельского поселения Лемпино на 2022-2026 годы"</t>
  </si>
  <si>
    <t>Резервный фонд</t>
  </si>
  <si>
    <t>Расходы на выплату персоналу, осуществляющему функции внешнего финансового контроля в поселениях района в соответствии с заключенными соглашениями</t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</si>
  <si>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"</t>
  </si>
  <si>
    <t>10.0.05.00000</t>
  </si>
  <si>
    <t>10.0.05.89020</t>
  </si>
  <si>
    <t>10.0.05.89021</t>
  </si>
  <si>
    <t>группам (группам и подгруппам), видов расходов классификации расходов бюджета  муниципального образования сельского поселения Лемпино на 2023 год</t>
  </si>
  <si>
    <t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«О мероприятиях по реализации государственной социальной политики»</t>
  </si>
  <si>
    <t>10.0.01.89005</t>
  </si>
  <si>
    <t>Обеспечение проведения выборов и референдумов</t>
  </si>
  <si>
    <t>50.3.00.89004</t>
  </si>
  <si>
    <t>Проведение выборов в представительные органы муниципального образования поселения</t>
  </si>
  <si>
    <t>Непрограммные расходы органов муниципальной власти Нефтеюганского района</t>
  </si>
  <si>
    <t>Инициативный проект "Детская игровая площадка "Детский городок""</t>
  </si>
  <si>
    <t>к решению Совета депутатов</t>
  </si>
  <si>
    <t>Увеличение (+), уменьшение (-)</t>
  </si>
  <si>
    <t>800</t>
  </si>
  <si>
    <t>880</t>
  </si>
  <si>
    <t>Специальные расходы</t>
  </si>
  <si>
    <t>Приобретение имущества</t>
  </si>
  <si>
    <t>01.0.02.89011</t>
  </si>
  <si>
    <t>доходы</t>
  </si>
  <si>
    <t>расходы</t>
  </si>
  <si>
    <t>дефицит</t>
  </si>
  <si>
    <t>разница</t>
  </si>
  <si>
    <t>10.0.04.00000</t>
  </si>
  <si>
    <t>Основное мероприятие "Размещение НПА на официальном сайте сельского поселения Лемпино, в печатном издании"</t>
  </si>
  <si>
    <t>Информационное освещение деятельности органов местного самоуправления и поддержка средств массовой информации</t>
  </si>
  <si>
    <t>10.0.04.20904</t>
  </si>
  <si>
    <t>850</t>
  </si>
  <si>
    <t>Уплата налогов, сборов и иных платежей</t>
  </si>
  <si>
    <t>50.0.00.85060</t>
  </si>
  <si>
    <t>Реализация мероприятий по содействию трудоустройству граждан</t>
  </si>
  <si>
    <t>50.0.00.89018</t>
  </si>
  <si>
    <t>10.0.01.89008</t>
  </si>
  <si>
    <t>Финансовое обеспечение расходных обязательств муниципальных образований городского и сельских поселений по решению вопросов местного значения</t>
  </si>
  <si>
    <t>Поощрение муниципальных управленческих команд</t>
  </si>
  <si>
    <t>10.0.01.89015</t>
  </si>
  <si>
    <t>08.0.02.00000</t>
  </si>
  <si>
    <t>08.0.02.99990</t>
  </si>
  <si>
    <t>Основное мероприятие "Техническая инвентаризация и паспортизация объектов недвижимого имущества"</t>
  </si>
  <si>
    <t>Общеэкономические вопросы</t>
  </si>
  <si>
    <t>50.0.00.09300</t>
  </si>
  <si>
    <t>Выполнение других обязательств государства</t>
  </si>
  <si>
    <t>от 28.09.2023  №9</t>
  </si>
</sst>
</file>

<file path=xl/styles.xml><?xml version="1.0" encoding="utf-8"?>
<styleSheet xmlns="http://schemas.openxmlformats.org/spreadsheetml/2006/main">
  <numFmts count="1">
    <numFmt numFmtId="164" formatCode="#,##0.00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 applyBorder="1" applyAlignment="1">
      <alignment horizontal="center" vertical="top"/>
    </xf>
    <xf numFmtId="0" fontId="4" fillId="0" borderId="0" xfId="0" applyFont="1"/>
    <xf numFmtId="0" fontId="0" fillId="0" borderId="0" xfId="0" applyFont="1"/>
    <xf numFmtId="0" fontId="0" fillId="2" borderId="0" xfId="0" applyFont="1" applyFill="1"/>
    <xf numFmtId="0" fontId="1" fillId="0" borderId="0" xfId="0" applyFont="1" applyBorder="1" applyAlignment="1">
      <alignment horizontal="right" vertical="top"/>
    </xf>
    <xf numFmtId="4" fontId="5" fillId="0" borderId="0" xfId="0" applyNumberFormat="1" applyFont="1"/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2" borderId="0" xfId="0" applyFont="1" applyFill="1"/>
    <xf numFmtId="0" fontId="6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4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49" fontId="7" fillId="2" borderId="2" xfId="0" applyNumberFormat="1" applyFont="1" applyFill="1" applyBorder="1" applyAlignment="1">
      <alignment vertical="center" wrapText="1"/>
    </xf>
    <xf numFmtId="49" fontId="7" fillId="2" borderId="4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4" xfId="0" applyNumberFormat="1" applyFont="1" applyFill="1" applyBorder="1" applyAlignment="1">
      <alignment vertical="center" wrapText="1"/>
    </xf>
    <xf numFmtId="49" fontId="6" fillId="3" borderId="3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3" xfId="0" applyNumberFormat="1" applyFont="1" applyBorder="1" applyAlignment="1">
      <alignment vertical="center" wrapText="1"/>
    </xf>
    <xf numFmtId="4" fontId="11" fillId="0" borderId="0" xfId="0" applyNumberFormat="1" applyFont="1" applyAlignment="1">
      <alignment horizontal="left"/>
    </xf>
    <xf numFmtId="49" fontId="9" fillId="0" borderId="1" xfId="0" applyNumberFormat="1" applyFont="1" applyBorder="1" applyAlignment="1">
      <alignment vertical="center" wrapText="1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2"/>
  <sheetViews>
    <sheetView tabSelected="1" topLeftCell="B1" workbookViewId="0">
      <selection activeCell="H26" sqref="H26"/>
    </sheetView>
  </sheetViews>
  <sheetFormatPr defaultRowHeight="15"/>
  <cols>
    <col min="1" max="1" width="9.140625" style="5"/>
    <col min="2" max="2" width="12.140625" style="5" customWidth="1"/>
    <col min="3" max="3" width="51" style="5" customWidth="1"/>
    <col min="4" max="4" width="6.5703125" style="5" customWidth="1"/>
    <col min="5" max="5" width="5.7109375" style="5" customWidth="1"/>
    <col min="6" max="6" width="4.28515625" style="5" customWidth="1"/>
    <col min="7" max="7" width="14.140625" style="5" customWidth="1"/>
    <col min="8" max="8" width="8.7109375" style="5" customWidth="1"/>
    <col min="9" max="9" width="17.7109375" style="5" customWidth="1"/>
    <col min="10" max="10" width="17.28515625" style="5" customWidth="1"/>
    <col min="11" max="11" width="16.140625" style="5" customWidth="1"/>
    <col min="12" max="12" width="16.5703125" style="5" customWidth="1"/>
    <col min="13" max="13" width="19.5703125" style="5" customWidth="1"/>
    <col min="14" max="14" width="17.7109375" style="5" customWidth="1"/>
    <col min="15" max="15" width="17.28515625" style="5" customWidth="1"/>
    <col min="16" max="16" width="16.140625" style="5" customWidth="1"/>
    <col min="17" max="17" width="16.5703125" style="5" customWidth="1"/>
    <col min="18" max="16384" width="9.140625" style="5"/>
  </cols>
  <sheetData>
    <row r="1" spans="1:17">
      <c r="J1" s="4"/>
      <c r="O1" s="4" t="s">
        <v>117</v>
      </c>
    </row>
    <row r="2" spans="1:17">
      <c r="J2" s="4"/>
      <c r="O2" s="4" t="s">
        <v>140</v>
      </c>
    </row>
    <row r="3" spans="1:17">
      <c r="J3" s="4"/>
      <c r="O3" s="4" t="s">
        <v>77</v>
      </c>
    </row>
    <row r="4" spans="1:17">
      <c r="J4" s="4"/>
      <c r="O4" s="4" t="s">
        <v>170</v>
      </c>
    </row>
    <row r="6" spans="1:17" ht="18.75" customHeight="1">
      <c r="A6" s="66" t="s">
        <v>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</row>
    <row r="7" spans="1:17" ht="18.75" customHeight="1">
      <c r="A7" s="66" t="s">
        <v>47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</row>
    <row r="8" spans="1:17" ht="36" customHeight="1">
      <c r="A8" s="67" t="s">
        <v>132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</row>
    <row r="9" spans="1:17" ht="20.25" customHeight="1">
      <c r="A9" s="3"/>
      <c r="B9" s="3"/>
      <c r="C9" s="3"/>
      <c r="D9" s="3"/>
      <c r="E9" s="3"/>
      <c r="F9" s="3"/>
      <c r="G9" s="3"/>
      <c r="H9" s="3"/>
      <c r="L9" s="7"/>
      <c r="Q9" s="7" t="s">
        <v>101</v>
      </c>
    </row>
    <row r="10" spans="1:17" ht="15" customHeight="1">
      <c r="A10" s="65" t="s">
        <v>1</v>
      </c>
      <c r="B10" s="65"/>
      <c r="C10" s="65"/>
      <c r="D10" s="65" t="s">
        <v>74</v>
      </c>
      <c r="E10" s="65" t="s">
        <v>75</v>
      </c>
      <c r="F10" s="65" t="s">
        <v>40</v>
      </c>
      <c r="G10" s="65"/>
      <c r="H10" s="65" t="s">
        <v>39</v>
      </c>
      <c r="I10" s="52" t="s">
        <v>76</v>
      </c>
      <c r="J10" s="65" t="s">
        <v>2</v>
      </c>
      <c r="K10" s="65"/>
      <c r="L10" s="65"/>
      <c r="M10" s="52" t="s">
        <v>141</v>
      </c>
      <c r="N10" s="52" t="s">
        <v>76</v>
      </c>
      <c r="O10" s="65" t="s">
        <v>2</v>
      </c>
      <c r="P10" s="65"/>
      <c r="Q10" s="65"/>
    </row>
    <row r="11" spans="1:17" ht="96.75" customHeight="1">
      <c r="A11" s="65"/>
      <c r="B11" s="65"/>
      <c r="C11" s="65"/>
      <c r="D11" s="65"/>
      <c r="E11" s="65"/>
      <c r="F11" s="65"/>
      <c r="G11" s="65"/>
      <c r="H11" s="65"/>
      <c r="I11" s="53"/>
      <c r="J11" s="10" t="s">
        <v>3</v>
      </c>
      <c r="K11" s="10" t="s">
        <v>4</v>
      </c>
      <c r="L11" s="10" t="s">
        <v>87</v>
      </c>
      <c r="M11" s="53"/>
      <c r="N11" s="53"/>
      <c r="O11" s="39" t="s">
        <v>3</v>
      </c>
      <c r="P11" s="39" t="s">
        <v>4</v>
      </c>
      <c r="Q11" s="39" t="s">
        <v>87</v>
      </c>
    </row>
    <row r="12" spans="1:17" ht="16.5">
      <c r="A12" s="97">
        <v>1</v>
      </c>
      <c r="B12" s="97"/>
      <c r="C12" s="97"/>
      <c r="D12" s="11">
        <v>2</v>
      </c>
      <c r="E12" s="11">
        <v>3</v>
      </c>
      <c r="F12" s="97">
        <v>4</v>
      </c>
      <c r="G12" s="97"/>
      <c r="H12" s="12">
        <v>5</v>
      </c>
      <c r="I12" s="12">
        <v>6</v>
      </c>
      <c r="J12" s="12">
        <v>7</v>
      </c>
      <c r="K12" s="12">
        <v>8</v>
      </c>
      <c r="L12" s="12">
        <v>9</v>
      </c>
      <c r="M12" s="12">
        <v>10</v>
      </c>
      <c r="N12" s="12">
        <v>11</v>
      </c>
      <c r="O12" s="12">
        <v>12</v>
      </c>
      <c r="P12" s="12">
        <v>13</v>
      </c>
      <c r="Q12" s="12">
        <v>14</v>
      </c>
    </row>
    <row r="13" spans="1:17" s="2" customFormat="1" ht="48.75" customHeight="1">
      <c r="A13" s="63" t="s">
        <v>5</v>
      </c>
      <c r="B13" s="63"/>
      <c r="C13" s="63"/>
      <c r="D13" s="13" t="s">
        <v>41</v>
      </c>
      <c r="E13" s="13"/>
      <c r="F13" s="59"/>
      <c r="G13" s="59"/>
      <c r="H13" s="14"/>
      <c r="I13" s="15">
        <v>10191467.469999999</v>
      </c>
      <c r="J13" s="15">
        <v>10191467.469999999</v>
      </c>
      <c r="K13" s="15">
        <v>0</v>
      </c>
      <c r="L13" s="15">
        <v>0</v>
      </c>
      <c r="M13" s="15">
        <f>M14+M26+M46+M51+M41</f>
        <v>3930794.8200000003</v>
      </c>
      <c r="N13" s="15">
        <f>N14+N26+N46+N51+N41</f>
        <v>14122262.289999999</v>
      </c>
      <c r="O13" s="15">
        <f>O14+O26+O46+O51+O41</f>
        <v>14122262.289999999</v>
      </c>
      <c r="P13" s="15">
        <f>P14+P26+P46+P51+P41</f>
        <v>0</v>
      </c>
      <c r="Q13" s="15">
        <f>Q14+Q26+Q46+Q51+Q41</f>
        <v>0</v>
      </c>
    </row>
    <row r="14" spans="1:17" s="1" customFormat="1" ht="60" customHeight="1">
      <c r="A14" s="63" t="s">
        <v>6</v>
      </c>
      <c r="B14" s="63"/>
      <c r="C14" s="63"/>
      <c r="D14" s="13" t="s">
        <v>41</v>
      </c>
      <c r="E14" s="13" t="s">
        <v>42</v>
      </c>
      <c r="F14" s="59"/>
      <c r="G14" s="59"/>
      <c r="H14" s="14"/>
      <c r="I14" s="15">
        <v>1331812.79</v>
      </c>
      <c r="J14" s="15">
        <v>1331812.79</v>
      </c>
      <c r="K14" s="15">
        <v>0</v>
      </c>
      <c r="L14" s="15">
        <v>0</v>
      </c>
      <c r="M14" s="15">
        <f>M15</f>
        <v>64425.240000000005</v>
      </c>
      <c r="N14" s="15">
        <f>N15</f>
        <v>1396238.03</v>
      </c>
      <c r="O14" s="15">
        <f>O15</f>
        <v>1396238.03</v>
      </c>
      <c r="P14" s="15">
        <v>0</v>
      </c>
      <c r="Q14" s="15">
        <v>0</v>
      </c>
    </row>
    <row r="15" spans="1:17" s="1" customFormat="1" ht="60.75" customHeight="1">
      <c r="A15" s="60" t="s">
        <v>118</v>
      </c>
      <c r="B15" s="60"/>
      <c r="C15" s="60"/>
      <c r="D15" s="16" t="s">
        <v>41</v>
      </c>
      <c r="E15" s="16" t="s">
        <v>42</v>
      </c>
      <c r="F15" s="61" t="s">
        <v>93</v>
      </c>
      <c r="G15" s="61"/>
      <c r="H15" s="17"/>
      <c r="I15" s="18">
        <v>1331812.79</v>
      </c>
      <c r="J15" s="18">
        <v>1331812.79</v>
      </c>
      <c r="K15" s="18">
        <v>0</v>
      </c>
      <c r="L15" s="18">
        <v>0</v>
      </c>
      <c r="M15" s="18">
        <f>M16</f>
        <v>64425.240000000005</v>
      </c>
      <c r="N15" s="18">
        <f>N16</f>
        <v>1396238.03</v>
      </c>
      <c r="O15" s="18">
        <f t="shared" ref="O15" si="0">N15</f>
        <v>1396238.03</v>
      </c>
      <c r="P15" s="18">
        <v>0</v>
      </c>
      <c r="Q15" s="18">
        <v>0</v>
      </c>
    </row>
    <row r="16" spans="1:17" s="1" customFormat="1" ht="72.75" customHeight="1">
      <c r="A16" s="60" t="s">
        <v>122</v>
      </c>
      <c r="B16" s="60"/>
      <c r="C16" s="60"/>
      <c r="D16" s="16" t="s">
        <v>41</v>
      </c>
      <c r="E16" s="16" t="s">
        <v>42</v>
      </c>
      <c r="F16" s="61" t="s">
        <v>95</v>
      </c>
      <c r="G16" s="61"/>
      <c r="H16" s="17"/>
      <c r="I16" s="18">
        <f>I17+I20+I23</f>
        <v>1331812.79</v>
      </c>
      <c r="J16" s="18">
        <f t="shared" ref="J16:Q16" si="1">J17+J20+J23</f>
        <v>1331812.79</v>
      </c>
      <c r="K16" s="18">
        <f t="shared" si="1"/>
        <v>0</v>
      </c>
      <c r="L16" s="18">
        <f t="shared" si="1"/>
        <v>0</v>
      </c>
      <c r="M16" s="18">
        <f t="shared" si="1"/>
        <v>64425.240000000005</v>
      </c>
      <c r="N16" s="18">
        <f t="shared" si="1"/>
        <v>1396238.03</v>
      </c>
      <c r="O16" s="18">
        <f t="shared" si="1"/>
        <v>1396238.03</v>
      </c>
      <c r="P16" s="18">
        <f t="shared" si="1"/>
        <v>0</v>
      </c>
      <c r="Q16" s="18">
        <f t="shared" si="1"/>
        <v>0</v>
      </c>
    </row>
    <row r="17" spans="1:17" s="1" customFormat="1" ht="48.75" customHeight="1">
      <c r="A17" s="60" t="s">
        <v>7</v>
      </c>
      <c r="B17" s="60"/>
      <c r="C17" s="60"/>
      <c r="D17" s="16" t="s">
        <v>41</v>
      </c>
      <c r="E17" s="16" t="s">
        <v>42</v>
      </c>
      <c r="F17" s="61" t="s">
        <v>102</v>
      </c>
      <c r="G17" s="61"/>
      <c r="H17" s="17"/>
      <c r="I17" s="18">
        <v>1310178.6200000001</v>
      </c>
      <c r="J17" s="18">
        <v>1310178.6200000001</v>
      </c>
      <c r="K17" s="18">
        <v>0</v>
      </c>
      <c r="L17" s="18">
        <v>0</v>
      </c>
      <c r="M17" s="18">
        <f t="shared" ref="M17:N24" si="2">M18</f>
        <v>42241.91</v>
      </c>
      <c r="N17" s="18">
        <f t="shared" si="2"/>
        <v>1352420.53</v>
      </c>
      <c r="O17" s="18">
        <f t="shared" ref="O17:O22" si="3">N17</f>
        <v>1352420.53</v>
      </c>
      <c r="P17" s="18">
        <v>0</v>
      </c>
      <c r="Q17" s="18">
        <v>0</v>
      </c>
    </row>
    <row r="18" spans="1:17" ht="75" customHeight="1">
      <c r="A18" s="51" t="s">
        <v>8</v>
      </c>
      <c r="B18" s="51"/>
      <c r="C18" s="51"/>
      <c r="D18" s="19" t="s">
        <v>41</v>
      </c>
      <c r="E18" s="19" t="s">
        <v>42</v>
      </c>
      <c r="F18" s="62" t="s">
        <v>102</v>
      </c>
      <c r="G18" s="62"/>
      <c r="H18" s="20">
        <v>100</v>
      </c>
      <c r="I18" s="21">
        <v>1310178.6200000001</v>
      </c>
      <c r="J18" s="21">
        <v>1310178.6200000001</v>
      </c>
      <c r="K18" s="21">
        <v>0</v>
      </c>
      <c r="L18" s="21">
        <v>0</v>
      </c>
      <c r="M18" s="21">
        <f t="shared" si="2"/>
        <v>42241.91</v>
      </c>
      <c r="N18" s="21">
        <f t="shared" si="2"/>
        <v>1352420.53</v>
      </c>
      <c r="O18" s="21">
        <f t="shared" si="3"/>
        <v>1352420.53</v>
      </c>
      <c r="P18" s="21">
        <v>0</v>
      </c>
      <c r="Q18" s="21">
        <v>0</v>
      </c>
    </row>
    <row r="19" spans="1:17" ht="48.75" customHeight="1">
      <c r="A19" s="51" t="s">
        <v>9</v>
      </c>
      <c r="B19" s="51"/>
      <c r="C19" s="51"/>
      <c r="D19" s="19" t="s">
        <v>41</v>
      </c>
      <c r="E19" s="19" t="s">
        <v>42</v>
      </c>
      <c r="F19" s="62" t="s">
        <v>102</v>
      </c>
      <c r="G19" s="62"/>
      <c r="H19" s="20">
        <v>120</v>
      </c>
      <c r="I19" s="21">
        <v>1310178.6200000001</v>
      </c>
      <c r="J19" s="21">
        <v>1310178.6200000001</v>
      </c>
      <c r="K19" s="21">
        <v>0</v>
      </c>
      <c r="L19" s="21">
        <v>0</v>
      </c>
      <c r="M19" s="21">
        <v>42241.91</v>
      </c>
      <c r="N19" s="21">
        <f>I19+M19</f>
        <v>1352420.53</v>
      </c>
      <c r="O19" s="21">
        <f t="shared" si="3"/>
        <v>1352420.53</v>
      </c>
      <c r="P19" s="21">
        <v>0</v>
      </c>
      <c r="Q19" s="21">
        <v>0</v>
      </c>
    </row>
    <row r="20" spans="1:17" s="1" customFormat="1" ht="95.25" customHeight="1">
      <c r="A20" s="60" t="s">
        <v>133</v>
      </c>
      <c r="B20" s="60"/>
      <c r="C20" s="60"/>
      <c r="D20" s="16" t="s">
        <v>41</v>
      </c>
      <c r="E20" s="16" t="s">
        <v>42</v>
      </c>
      <c r="F20" s="61" t="s">
        <v>134</v>
      </c>
      <c r="G20" s="61"/>
      <c r="H20" s="17"/>
      <c r="I20" s="18">
        <v>21634.17</v>
      </c>
      <c r="J20" s="18">
        <v>21634.17</v>
      </c>
      <c r="K20" s="18">
        <v>0</v>
      </c>
      <c r="L20" s="18">
        <v>0</v>
      </c>
      <c r="M20" s="18">
        <f t="shared" si="2"/>
        <v>0</v>
      </c>
      <c r="N20" s="18">
        <f t="shared" si="2"/>
        <v>21634.17</v>
      </c>
      <c r="O20" s="18">
        <f t="shared" si="3"/>
        <v>21634.17</v>
      </c>
      <c r="P20" s="18">
        <v>0</v>
      </c>
      <c r="Q20" s="18">
        <v>0</v>
      </c>
    </row>
    <row r="21" spans="1:17" ht="73.5" customHeight="1">
      <c r="A21" s="51" t="s">
        <v>8</v>
      </c>
      <c r="B21" s="51"/>
      <c r="C21" s="51"/>
      <c r="D21" s="19" t="s">
        <v>41</v>
      </c>
      <c r="E21" s="19" t="s">
        <v>42</v>
      </c>
      <c r="F21" s="62" t="s">
        <v>134</v>
      </c>
      <c r="G21" s="62"/>
      <c r="H21" s="20">
        <v>100</v>
      </c>
      <c r="I21" s="21">
        <v>21634.17</v>
      </c>
      <c r="J21" s="21">
        <v>21634.17</v>
      </c>
      <c r="K21" s="21">
        <v>0</v>
      </c>
      <c r="L21" s="21">
        <v>0</v>
      </c>
      <c r="M21" s="21">
        <f t="shared" si="2"/>
        <v>0</v>
      </c>
      <c r="N21" s="21">
        <f t="shared" si="2"/>
        <v>21634.17</v>
      </c>
      <c r="O21" s="21">
        <f t="shared" si="3"/>
        <v>21634.17</v>
      </c>
      <c r="P21" s="21">
        <v>0</v>
      </c>
      <c r="Q21" s="21">
        <v>0</v>
      </c>
    </row>
    <row r="22" spans="1:17" ht="48.75" customHeight="1">
      <c r="A22" s="51" t="s">
        <v>9</v>
      </c>
      <c r="B22" s="51"/>
      <c r="C22" s="51"/>
      <c r="D22" s="19" t="s">
        <v>41</v>
      </c>
      <c r="E22" s="19" t="s">
        <v>42</v>
      </c>
      <c r="F22" s="62" t="s">
        <v>134</v>
      </c>
      <c r="G22" s="62"/>
      <c r="H22" s="20">
        <v>120</v>
      </c>
      <c r="I22" s="21">
        <v>21634.17</v>
      </c>
      <c r="J22" s="21">
        <v>21634.17</v>
      </c>
      <c r="K22" s="21">
        <v>0</v>
      </c>
      <c r="L22" s="21">
        <v>0</v>
      </c>
      <c r="M22" s="21">
        <v>0</v>
      </c>
      <c r="N22" s="21">
        <f>I22+M22</f>
        <v>21634.17</v>
      </c>
      <c r="O22" s="21">
        <f t="shared" si="3"/>
        <v>21634.17</v>
      </c>
      <c r="P22" s="21">
        <v>0</v>
      </c>
      <c r="Q22" s="21">
        <v>0</v>
      </c>
    </row>
    <row r="23" spans="1:17" s="1" customFormat="1" ht="54.75" customHeight="1">
      <c r="A23" s="60" t="s">
        <v>162</v>
      </c>
      <c r="B23" s="60"/>
      <c r="C23" s="60"/>
      <c r="D23" s="46" t="s">
        <v>41</v>
      </c>
      <c r="E23" s="46" t="s">
        <v>42</v>
      </c>
      <c r="F23" s="61" t="s">
        <v>163</v>
      </c>
      <c r="G23" s="61"/>
      <c r="H23" s="17"/>
      <c r="I23" s="18">
        <v>0</v>
      </c>
      <c r="J23" s="18">
        <v>0</v>
      </c>
      <c r="K23" s="18">
        <v>0</v>
      </c>
      <c r="L23" s="18">
        <v>0</v>
      </c>
      <c r="M23" s="18">
        <f t="shared" si="2"/>
        <v>22183.33</v>
      </c>
      <c r="N23" s="18">
        <f t="shared" si="2"/>
        <v>22183.33</v>
      </c>
      <c r="O23" s="18">
        <f t="shared" ref="O23:O25" si="4">N23</f>
        <v>22183.33</v>
      </c>
      <c r="P23" s="18">
        <v>0</v>
      </c>
      <c r="Q23" s="18">
        <v>0</v>
      </c>
    </row>
    <row r="24" spans="1:17" ht="73.5" customHeight="1">
      <c r="A24" s="51" t="s">
        <v>8</v>
      </c>
      <c r="B24" s="51"/>
      <c r="C24" s="51"/>
      <c r="D24" s="45" t="s">
        <v>41</v>
      </c>
      <c r="E24" s="45" t="s">
        <v>42</v>
      </c>
      <c r="F24" s="62" t="s">
        <v>163</v>
      </c>
      <c r="G24" s="62"/>
      <c r="H24" s="20">
        <v>100</v>
      </c>
      <c r="I24" s="21">
        <v>0</v>
      </c>
      <c r="J24" s="21">
        <v>0</v>
      </c>
      <c r="K24" s="21">
        <v>0</v>
      </c>
      <c r="L24" s="21">
        <v>0</v>
      </c>
      <c r="M24" s="21">
        <f t="shared" si="2"/>
        <v>22183.33</v>
      </c>
      <c r="N24" s="21">
        <f t="shared" si="2"/>
        <v>22183.33</v>
      </c>
      <c r="O24" s="21">
        <f t="shared" si="4"/>
        <v>22183.33</v>
      </c>
      <c r="P24" s="21">
        <v>0</v>
      </c>
      <c r="Q24" s="21">
        <v>0</v>
      </c>
    </row>
    <row r="25" spans="1:17" ht="48.75" customHeight="1">
      <c r="A25" s="51" t="s">
        <v>9</v>
      </c>
      <c r="B25" s="51"/>
      <c r="C25" s="51"/>
      <c r="D25" s="45" t="s">
        <v>41</v>
      </c>
      <c r="E25" s="45" t="s">
        <v>42</v>
      </c>
      <c r="F25" s="62" t="s">
        <v>163</v>
      </c>
      <c r="G25" s="62"/>
      <c r="H25" s="20">
        <v>120</v>
      </c>
      <c r="I25" s="21">
        <v>0</v>
      </c>
      <c r="J25" s="21">
        <v>0</v>
      </c>
      <c r="K25" s="21">
        <v>0</v>
      </c>
      <c r="L25" s="21">
        <v>0</v>
      </c>
      <c r="M25" s="21">
        <v>22183.33</v>
      </c>
      <c r="N25" s="21">
        <f>I25+M25</f>
        <v>22183.33</v>
      </c>
      <c r="O25" s="21">
        <f t="shared" si="4"/>
        <v>22183.33</v>
      </c>
      <c r="P25" s="21">
        <v>0</v>
      </c>
      <c r="Q25" s="21">
        <v>0</v>
      </c>
    </row>
    <row r="26" spans="1:17" s="1" customFormat="1" ht="68.25" customHeight="1">
      <c r="A26" s="63" t="s">
        <v>10</v>
      </c>
      <c r="B26" s="63"/>
      <c r="C26" s="63"/>
      <c r="D26" s="13" t="s">
        <v>41</v>
      </c>
      <c r="E26" s="13" t="s">
        <v>44</v>
      </c>
      <c r="F26" s="59"/>
      <c r="G26" s="59"/>
      <c r="H26" s="14"/>
      <c r="I26" s="15">
        <v>3215748.82</v>
      </c>
      <c r="J26" s="15">
        <v>3215748.82</v>
      </c>
      <c r="K26" s="15">
        <v>0</v>
      </c>
      <c r="L26" s="15">
        <v>0</v>
      </c>
      <c r="M26" s="15">
        <f>M27</f>
        <v>1229321.78</v>
      </c>
      <c r="N26" s="15">
        <f>N27</f>
        <v>4445070.5999999996</v>
      </c>
      <c r="O26" s="15">
        <f t="shared" ref="O26:Q26" si="5">O27</f>
        <v>4445070.5999999996</v>
      </c>
      <c r="P26" s="15">
        <f t="shared" si="5"/>
        <v>0</v>
      </c>
      <c r="Q26" s="15">
        <f t="shared" si="5"/>
        <v>0</v>
      </c>
    </row>
    <row r="27" spans="1:17" s="1" customFormat="1" ht="48.75" customHeight="1">
      <c r="A27" s="60" t="s">
        <v>118</v>
      </c>
      <c r="B27" s="60"/>
      <c r="C27" s="60"/>
      <c r="D27" s="16" t="s">
        <v>41</v>
      </c>
      <c r="E27" s="16" t="s">
        <v>44</v>
      </c>
      <c r="F27" s="61" t="s">
        <v>93</v>
      </c>
      <c r="G27" s="61"/>
      <c r="H27" s="17"/>
      <c r="I27" s="18">
        <v>3215748.82</v>
      </c>
      <c r="J27" s="18">
        <v>3215748.82</v>
      </c>
      <c r="K27" s="18">
        <v>0</v>
      </c>
      <c r="L27" s="18">
        <v>0</v>
      </c>
      <c r="M27" s="18">
        <f>M28</f>
        <v>1229321.78</v>
      </c>
      <c r="N27" s="18">
        <f>N28</f>
        <v>4445070.5999999996</v>
      </c>
      <c r="O27" s="18">
        <f t="shared" ref="O27:O50" si="6">N27</f>
        <v>4445070.5999999996</v>
      </c>
      <c r="P27" s="18">
        <v>0</v>
      </c>
      <c r="Q27" s="18">
        <v>0</v>
      </c>
    </row>
    <row r="28" spans="1:17" s="1" customFormat="1" ht="72" customHeight="1">
      <c r="A28" s="60" t="s">
        <v>122</v>
      </c>
      <c r="B28" s="60"/>
      <c r="C28" s="60"/>
      <c r="D28" s="16" t="s">
        <v>41</v>
      </c>
      <c r="E28" s="16" t="s">
        <v>44</v>
      </c>
      <c r="F28" s="61" t="s">
        <v>95</v>
      </c>
      <c r="G28" s="61"/>
      <c r="H28" s="17"/>
      <c r="I28" s="18">
        <f>I29+I32+I35+I38</f>
        <v>3215748.82</v>
      </c>
      <c r="J28" s="18">
        <f t="shared" ref="J28:Q28" si="7">J29+J32+J35+J38</f>
        <v>3215748.82</v>
      </c>
      <c r="K28" s="18">
        <f t="shared" si="7"/>
        <v>0</v>
      </c>
      <c r="L28" s="18">
        <f t="shared" si="7"/>
        <v>0</v>
      </c>
      <c r="M28" s="18">
        <f t="shared" si="7"/>
        <v>1229321.78</v>
      </c>
      <c r="N28" s="18">
        <f t="shared" si="7"/>
        <v>4445070.5999999996</v>
      </c>
      <c r="O28" s="18">
        <f t="shared" si="7"/>
        <v>4445070.5999999996</v>
      </c>
      <c r="P28" s="18">
        <f t="shared" si="7"/>
        <v>0</v>
      </c>
      <c r="Q28" s="18">
        <f t="shared" si="7"/>
        <v>0</v>
      </c>
    </row>
    <row r="29" spans="1:17" s="1" customFormat="1" ht="48.75" customHeight="1">
      <c r="A29" s="60" t="s">
        <v>11</v>
      </c>
      <c r="B29" s="60"/>
      <c r="C29" s="60"/>
      <c r="D29" s="16" t="s">
        <v>41</v>
      </c>
      <c r="E29" s="16" t="s">
        <v>44</v>
      </c>
      <c r="F29" s="61" t="s">
        <v>98</v>
      </c>
      <c r="G29" s="61"/>
      <c r="H29" s="17"/>
      <c r="I29" s="18">
        <v>3143351.02</v>
      </c>
      <c r="J29" s="18">
        <v>3143351.02</v>
      </c>
      <c r="K29" s="18">
        <v>0</v>
      </c>
      <c r="L29" s="18">
        <v>0</v>
      </c>
      <c r="M29" s="18">
        <f t="shared" ref="M29:N30" si="8">M30</f>
        <v>63758.09</v>
      </c>
      <c r="N29" s="18">
        <f t="shared" si="8"/>
        <v>3207109.11</v>
      </c>
      <c r="O29" s="18">
        <f t="shared" si="6"/>
        <v>3207109.11</v>
      </c>
      <c r="P29" s="18">
        <v>0</v>
      </c>
      <c r="Q29" s="18">
        <v>0</v>
      </c>
    </row>
    <row r="30" spans="1:17" ht="75" customHeight="1">
      <c r="A30" s="51" t="s">
        <v>8</v>
      </c>
      <c r="B30" s="51"/>
      <c r="C30" s="51"/>
      <c r="D30" s="19" t="s">
        <v>41</v>
      </c>
      <c r="E30" s="19" t="s">
        <v>44</v>
      </c>
      <c r="F30" s="62" t="s">
        <v>98</v>
      </c>
      <c r="G30" s="62"/>
      <c r="H30" s="20">
        <v>100</v>
      </c>
      <c r="I30" s="21">
        <v>3143351.02</v>
      </c>
      <c r="J30" s="21">
        <v>3143351.02</v>
      </c>
      <c r="K30" s="21">
        <v>0</v>
      </c>
      <c r="L30" s="21">
        <v>0</v>
      </c>
      <c r="M30" s="21">
        <f t="shared" si="8"/>
        <v>63758.09</v>
      </c>
      <c r="N30" s="21">
        <f t="shared" si="8"/>
        <v>3207109.11</v>
      </c>
      <c r="O30" s="21">
        <f t="shared" si="6"/>
        <v>3207109.11</v>
      </c>
      <c r="P30" s="21">
        <v>0</v>
      </c>
      <c r="Q30" s="21">
        <v>0</v>
      </c>
    </row>
    <row r="31" spans="1:17" ht="48.75" customHeight="1">
      <c r="A31" s="51" t="s">
        <v>9</v>
      </c>
      <c r="B31" s="51"/>
      <c r="C31" s="51"/>
      <c r="D31" s="19" t="s">
        <v>41</v>
      </c>
      <c r="E31" s="19" t="s">
        <v>44</v>
      </c>
      <c r="F31" s="62" t="s">
        <v>98</v>
      </c>
      <c r="G31" s="62"/>
      <c r="H31" s="20">
        <v>120</v>
      </c>
      <c r="I31" s="21">
        <v>3143351.02</v>
      </c>
      <c r="J31" s="21">
        <v>3143351.02</v>
      </c>
      <c r="K31" s="21">
        <v>0</v>
      </c>
      <c r="L31" s="21">
        <v>0</v>
      </c>
      <c r="M31" s="21">
        <v>63758.09</v>
      </c>
      <c r="N31" s="21">
        <f>I31+M31</f>
        <v>3207109.11</v>
      </c>
      <c r="O31" s="21">
        <f t="shared" si="6"/>
        <v>3207109.11</v>
      </c>
      <c r="P31" s="21">
        <v>0</v>
      </c>
      <c r="Q31" s="21">
        <v>0</v>
      </c>
    </row>
    <row r="32" spans="1:17" s="1" customFormat="1" ht="99.75" customHeight="1">
      <c r="A32" s="60" t="s">
        <v>133</v>
      </c>
      <c r="B32" s="60"/>
      <c r="C32" s="60"/>
      <c r="D32" s="16" t="s">
        <v>41</v>
      </c>
      <c r="E32" s="16" t="s">
        <v>44</v>
      </c>
      <c r="F32" s="61" t="s">
        <v>134</v>
      </c>
      <c r="G32" s="61"/>
      <c r="H32" s="17"/>
      <c r="I32" s="18">
        <v>72397.8</v>
      </c>
      <c r="J32" s="18">
        <v>72397.8</v>
      </c>
      <c r="K32" s="18">
        <v>0</v>
      </c>
      <c r="L32" s="18">
        <v>0</v>
      </c>
      <c r="M32" s="18">
        <f t="shared" ref="M32:N39" si="9">M33</f>
        <v>0</v>
      </c>
      <c r="N32" s="18">
        <f t="shared" si="9"/>
        <v>72397.8</v>
      </c>
      <c r="O32" s="18">
        <f t="shared" si="6"/>
        <v>72397.8</v>
      </c>
      <c r="P32" s="18">
        <v>0</v>
      </c>
      <c r="Q32" s="18">
        <v>0</v>
      </c>
    </row>
    <row r="33" spans="1:17" ht="78" customHeight="1">
      <c r="A33" s="51" t="s">
        <v>8</v>
      </c>
      <c r="B33" s="51"/>
      <c r="C33" s="51"/>
      <c r="D33" s="19" t="s">
        <v>41</v>
      </c>
      <c r="E33" s="19" t="s">
        <v>44</v>
      </c>
      <c r="F33" s="62" t="s">
        <v>134</v>
      </c>
      <c r="G33" s="62"/>
      <c r="H33" s="20">
        <v>100</v>
      </c>
      <c r="I33" s="21">
        <v>72397.8</v>
      </c>
      <c r="J33" s="21">
        <v>72397.8</v>
      </c>
      <c r="K33" s="21">
        <v>0</v>
      </c>
      <c r="L33" s="21">
        <v>0</v>
      </c>
      <c r="M33" s="21">
        <f t="shared" si="9"/>
        <v>0</v>
      </c>
      <c r="N33" s="21">
        <f t="shared" si="9"/>
        <v>72397.8</v>
      </c>
      <c r="O33" s="21">
        <f t="shared" si="6"/>
        <v>72397.8</v>
      </c>
      <c r="P33" s="21">
        <v>0</v>
      </c>
      <c r="Q33" s="21">
        <v>0</v>
      </c>
    </row>
    <row r="34" spans="1:17" ht="48.75" customHeight="1">
      <c r="A34" s="51" t="s">
        <v>9</v>
      </c>
      <c r="B34" s="51"/>
      <c r="C34" s="51"/>
      <c r="D34" s="19" t="s">
        <v>41</v>
      </c>
      <c r="E34" s="19" t="s">
        <v>44</v>
      </c>
      <c r="F34" s="62" t="s">
        <v>134</v>
      </c>
      <c r="G34" s="62"/>
      <c r="H34" s="20">
        <v>120</v>
      </c>
      <c r="I34" s="21">
        <v>72397.8</v>
      </c>
      <c r="J34" s="21">
        <v>72397.8</v>
      </c>
      <c r="K34" s="21">
        <v>0</v>
      </c>
      <c r="L34" s="21">
        <v>0</v>
      </c>
      <c r="M34" s="21">
        <v>0</v>
      </c>
      <c r="N34" s="21">
        <f>I34+M34</f>
        <v>72397.8</v>
      </c>
      <c r="O34" s="21">
        <f t="shared" si="6"/>
        <v>72397.8</v>
      </c>
      <c r="P34" s="21">
        <v>0</v>
      </c>
      <c r="Q34" s="21">
        <v>0</v>
      </c>
    </row>
    <row r="35" spans="1:17" s="1" customFormat="1" ht="68.25" customHeight="1">
      <c r="A35" s="60" t="s">
        <v>161</v>
      </c>
      <c r="B35" s="60"/>
      <c r="C35" s="60"/>
      <c r="D35" s="46" t="s">
        <v>41</v>
      </c>
      <c r="E35" s="46" t="s">
        <v>44</v>
      </c>
      <c r="F35" s="61" t="s">
        <v>160</v>
      </c>
      <c r="G35" s="61"/>
      <c r="H35" s="17"/>
      <c r="I35" s="18">
        <v>0</v>
      </c>
      <c r="J35" s="18">
        <v>0</v>
      </c>
      <c r="K35" s="18">
        <v>0</v>
      </c>
      <c r="L35" s="18">
        <v>0</v>
      </c>
      <c r="M35" s="18">
        <f t="shared" si="9"/>
        <v>1054647.02</v>
      </c>
      <c r="N35" s="18">
        <f t="shared" si="9"/>
        <v>1054647.02</v>
      </c>
      <c r="O35" s="18">
        <f t="shared" ref="O35:O37" si="10">N35</f>
        <v>1054647.02</v>
      </c>
      <c r="P35" s="18">
        <v>0</v>
      </c>
      <c r="Q35" s="18">
        <v>0</v>
      </c>
    </row>
    <row r="36" spans="1:17" ht="78" customHeight="1">
      <c r="A36" s="51" t="s">
        <v>8</v>
      </c>
      <c r="B36" s="51"/>
      <c r="C36" s="51"/>
      <c r="D36" s="45" t="s">
        <v>41</v>
      </c>
      <c r="E36" s="45" t="s">
        <v>44</v>
      </c>
      <c r="F36" s="62" t="s">
        <v>160</v>
      </c>
      <c r="G36" s="62"/>
      <c r="H36" s="20">
        <v>100</v>
      </c>
      <c r="I36" s="21">
        <v>0</v>
      </c>
      <c r="J36" s="21">
        <v>0</v>
      </c>
      <c r="K36" s="21">
        <v>0</v>
      </c>
      <c r="L36" s="21">
        <v>0</v>
      </c>
      <c r="M36" s="21">
        <f t="shared" si="9"/>
        <v>1054647.02</v>
      </c>
      <c r="N36" s="21">
        <f t="shared" si="9"/>
        <v>1054647.02</v>
      </c>
      <c r="O36" s="21">
        <f t="shared" si="10"/>
        <v>1054647.02</v>
      </c>
      <c r="P36" s="21">
        <v>0</v>
      </c>
      <c r="Q36" s="21">
        <v>0</v>
      </c>
    </row>
    <row r="37" spans="1:17" ht="48.75" customHeight="1">
      <c r="A37" s="51" t="s">
        <v>9</v>
      </c>
      <c r="B37" s="51"/>
      <c r="C37" s="51"/>
      <c r="D37" s="45" t="s">
        <v>41</v>
      </c>
      <c r="E37" s="45" t="s">
        <v>44</v>
      </c>
      <c r="F37" s="62" t="s">
        <v>160</v>
      </c>
      <c r="G37" s="62"/>
      <c r="H37" s="20">
        <v>120</v>
      </c>
      <c r="I37" s="21">
        <v>0</v>
      </c>
      <c r="J37" s="21">
        <v>0</v>
      </c>
      <c r="K37" s="21">
        <v>0</v>
      </c>
      <c r="L37" s="21">
        <v>0</v>
      </c>
      <c r="M37" s="21">
        <v>1054647.02</v>
      </c>
      <c r="N37" s="21">
        <f>I37+M37</f>
        <v>1054647.02</v>
      </c>
      <c r="O37" s="21">
        <f t="shared" si="10"/>
        <v>1054647.02</v>
      </c>
      <c r="P37" s="21">
        <v>0</v>
      </c>
      <c r="Q37" s="21">
        <v>0</v>
      </c>
    </row>
    <row r="38" spans="1:17" s="1" customFormat="1" ht="68.25" customHeight="1">
      <c r="A38" s="60" t="s">
        <v>162</v>
      </c>
      <c r="B38" s="60"/>
      <c r="C38" s="60"/>
      <c r="D38" s="46" t="s">
        <v>41</v>
      </c>
      <c r="E38" s="46" t="s">
        <v>44</v>
      </c>
      <c r="F38" s="61" t="s">
        <v>163</v>
      </c>
      <c r="G38" s="61"/>
      <c r="H38" s="17"/>
      <c r="I38" s="18">
        <v>0</v>
      </c>
      <c r="J38" s="18">
        <v>0</v>
      </c>
      <c r="K38" s="18">
        <v>0</v>
      </c>
      <c r="L38" s="18">
        <v>0</v>
      </c>
      <c r="M38" s="18">
        <f t="shared" si="9"/>
        <v>110916.67</v>
      </c>
      <c r="N38" s="18">
        <f t="shared" si="9"/>
        <v>110916.67</v>
      </c>
      <c r="O38" s="18">
        <f t="shared" ref="O38:O40" si="11">N38</f>
        <v>110916.67</v>
      </c>
      <c r="P38" s="18">
        <v>0</v>
      </c>
      <c r="Q38" s="18">
        <v>0</v>
      </c>
    </row>
    <row r="39" spans="1:17" ht="78" customHeight="1">
      <c r="A39" s="51" t="s">
        <v>8</v>
      </c>
      <c r="B39" s="51"/>
      <c r="C39" s="51"/>
      <c r="D39" s="45" t="s">
        <v>41</v>
      </c>
      <c r="E39" s="45" t="s">
        <v>44</v>
      </c>
      <c r="F39" s="62" t="s">
        <v>163</v>
      </c>
      <c r="G39" s="62"/>
      <c r="H39" s="20">
        <v>100</v>
      </c>
      <c r="I39" s="21">
        <v>0</v>
      </c>
      <c r="J39" s="21">
        <v>0</v>
      </c>
      <c r="K39" s="21">
        <v>0</v>
      </c>
      <c r="L39" s="21">
        <v>0</v>
      </c>
      <c r="M39" s="21">
        <f t="shared" si="9"/>
        <v>110916.67</v>
      </c>
      <c r="N39" s="21">
        <f t="shared" si="9"/>
        <v>110916.67</v>
      </c>
      <c r="O39" s="21">
        <f t="shared" si="11"/>
        <v>110916.67</v>
      </c>
      <c r="P39" s="21">
        <v>0</v>
      </c>
      <c r="Q39" s="21">
        <v>0</v>
      </c>
    </row>
    <row r="40" spans="1:17" ht="48.75" customHeight="1">
      <c r="A40" s="51" t="s">
        <v>9</v>
      </c>
      <c r="B40" s="51"/>
      <c r="C40" s="51"/>
      <c r="D40" s="45" t="s">
        <v>41</v>
      </c>
      <c r="E40" s="45" t="s">
        <v>44</v>
      </c>
      <c r="F40" s="62" t="s">
        <v>163</v>
      </c>
      <c r="G40" s="62"/>
      <c r="H40" s="20">
        <v>120</v>
      </c>
      <c r="I40" s="21">
        <v>0</v>
      </c>
      <c r="J40" s="21">
        <v>0</v>
      </c>
      <c r="K40" s="21">
        <v>0</v>
      </c>
      <c r="L40" s="21">
        <v>0</v>
      </c>
      <c r="M40" s="21">
        <v>110916.67</v>
      </c>
      <c r="N40" s="21">
        <f>I40+M40</f>
        <v>110916.67</v>
      </c>
      <c r="O40" s="21">
        <f t="shared" si="11"/>
        <v>110916.67</v>
      </c>
      <c r="P40" s="21">
        <v>0</v>
      </c>
      <c r="Q40" s="21">
        <v>0</v>
      </c>
    </row>
    <row r="41" spans="1:17" s="1" customFormat="1" ht="48.75" customHeight="1">
      <c r="A41" s="63" t="s">
        <v>135</v>
      </c>
      <c r="B41" s="63"/>
      <c r="C41" s="63"/>
      <c r="D41" s="13" t="s">
        <v>41</v>
      </c>
      <c r="E41" s="13" t="s">
        <v>56</v>
      </c>
      <c r="F41" s="59"/>
      <c r="G41" s="59"/>
      <c r="H41" s="14"/>
      <c r="I41" s="15">
        <v>661330</v>
      </c>
      <c r="J41" s="15">
        <v>661330</v>
      </c>
      <c r="K41" s="15">
        <v>0</v>
      </c>
      <c r="L41" s="15">
        <v>0</v>
      </c>
      <c r="M41" s="15">
        <f>M42</f>
        <v>0</v>
      </c>
      <c r="N41" s="15">
        <f t="shared" ref="N41:Q41" si="12">N42</f>
        <v>661330</v>
      </c>
      <c r="O41" s="15">
        <f t="shared" si="12"/>
        <v>661330</v>
      </c>
      <c r="P41" s="15">
        <f t="shared" si="12"/>
        <v>0</v>
      </c>
      <c r="Q41" s="15">
        <f t="shared" si="12"/>
        <v>0</v>
      </c>
    </row>
    <row r="42" spans="1:17" s="1" customFormat="1" ht="48.75" customHeight="1">
      <c r="A42" s="60" t="s">
        <v>138</v>
      </c>
      <c r="B42" s="60"/>
      <c r="C42" s="60"/>
      <c r="D42" s="16" t="s">
        <v>41</v>
      </c>
      <c r="E42" s="16" t="s">
        <v>56</v>
      </c>
      <c r="F42" s="61" t="s">
        <v>81</v>
      </c>
      <c r="G42" s="61"/>
      <c r="H42" s="17"/>
      <c r="I42" s="18">
        <v>661330</v>
      </c>
      <c r="J42" s="18">
        <v>661330</v>
      </c>
      <c r="K42" s="18">
        <v>0</v>
      </c>
      <c r="L42" s="18">
        <v>0</v>
      </c>
      <c r="M42" s="18">
        <f t="shared" ref="M42:Q44" si="13">M43</f>
        <v>0</v>
      </c>
      <c r="N42" s="18">
        <f t="shared" si="13"/>
        <v>661330</v>
      </c>
      <c r="O42" s="18">
        <f t="shared" si="6"/>
        <v>661330</v>
      </c>
      <c r="P42" s="18">
        <v>0</v>
      </c>
      <c r="Q42" s="18">
        <v>0</v>
      </c>
    </row>
    <row r="43" spans="1:17" s="1" customFormat="1" ht="48.75" customHeight="1">
      <c r="A43" s="60" t="s">
        <v>137</v>
      </c>
      <c r="B43" s="60"/>
      <c r="C43" s="60"/>
      <c r="D43" s="16" t="s">
        <v>41</v>
      </c>
      <c r="E43" s="16" t="s">
        <v>56</v>
      </c>
      <c r="F43" s="61" t="s">
        <v>136</v>
      </c>
      <c r="G43" s="61"/>
      <c r="H43" s="17"/>
      <c r="I43" s="18">
        <v>661330</v>
      </c>
      <c r="J43" s="18">
        <v>661330</v>
      </c>
      <c r="K43" s="18">
        <v>0</v>
      </c>
      <c r="L43" s="18">
        <v>0</v>
      </c>
      <c r="M43" s="18">
        <f>M44</f>
        <v>0</v>
      </c>
      <c r="N43" s="18">
        <f t="shared" si="13"/>
        <v>661330</v>
      </c>
      <c r="O43" s="18">
        <f t="shared" si="13"/>
        <v>661330</v>
      </c>
      <c r="P43" s="18">
        <f t="shared" si="13"/>
        <v>0</v>
      </c>
      <c r="Q43" s="18">
        <f t="shared" si="13"/>
        <v>0</v>
      </c>
    </row>
    <row r="44" spans="1:17" ht="48.75" customHeight="1">
      <c r="A44" s="51" t="s">
        <v>14</v>
      </c>
      <c r="B44" s="51"/>
      <c r="C44" s="51"/>
      <c r="D44" s="38" t="s">
        <v>41</v>
      </c>
      <c r="E44" s="38" t="s">
        <v>56</v>
      </c>
      <c r="F44" s="62" t="s">
        <v>136</v>
      </c>
      <c r="G44" s="62"/>
      <c r="H44" s="20" t="s">
        <v>142</v>
      </c>
      <c r="I44" s="21">
        <v>661330</v>
      </c>
      <c r="J44" s="21">
        <v>661330</v>
      </c>
      <c r="K44" s="21">
        <v>0</v>
      </c>
      <c r="L44" s="21">
        <v>0</v>
      </c>
      <c r="M44" s="21">
        <f t="shared" si="13"/>
        <v>0</v>
      </c>
      <c r="N44" s="21">
        <f t="shared" si="13"/>
        <v>661330</v>
      </c>
      <c r="O44" s="21">
        <f t="shared" ref="O44:O45" si="14">N44</f>
        <v>661330</v>
      </c>
      <c r="P44" s="21">
        <v>0</v>
      </c>
      <c r="Q44" s="21">
        <v>0</v>
      </c>
    </row>
    <row r="45" spans="1:17" ht="36" customHeight="1">
      <c r="A45" s="51" t="s">
        <v>144</v>
      </c>
      <c r="B45" s="51"/>
      <c r="C45" s="51"/>
      <c r="D45" s="38" t="s">
        <v>41</v>
      </c>
      <c r="E45" s="38" t="s">
        <v>56</v>
      </c>
      <c r="F45" s="62" t="s">
        <v>136</v>
      </c>
      <c r="G45" s="62"/>
      <c r="H45" s="20" t="s">
        <v>143</v>
      </c>
      <c r="I45" s="21">
        <v>661330</v>
      </c>
      <c r="J45" s="21">
        <v>661330</v>
      </c>
      <c r="K45" s="21">
        <v>0</v>
      </c>
      <c r="L45" s="21">
        <v>0</v>
      </c>
      <c r="M45" s="21">
        <v>0</v>
      </c>
      <c r="N45" s="21">
        <f>I45+M45</f>
        <v>661330</v>
      </c>
      <c r="O45" s="21">
        <f t="shared" si="14"/>
        <v>661330</v>
      </c>
      <c r="P45" s="21">
        <v>0</v>
      </c>
      <c r="Q45" s="21">
        <v>0</v>
      </c>
    </row>
    <row r="46" spans="1:17" s="1" customFormat="1" ht="48.75" customHeight="1">
      <c r="A46" s="63" t="s">
        <v>15</v>
      </c>
      <c r="B46" s="63"/>
      <c r="C46" s="63"/>
      <c r="D46" s="13" t="s">
        <v>41</v>
      </c>
      <c r="E46" s="13">
        <v>11</v>
      </c>
      <c r="F46" s="59"/>
      <c r="G46" s="59"/>
      <c r="H46" s="14"/>
      <c r="I46" s="15">
        <v>91000</v>
      </c>
      <c r="J46" s="15">
        <v>91000</v>
      </c>
      <c r="K46" s="15">
        <v>0</v>
      </c>
      <c r="L46" s="15">
        <v>0</v>
      </c>
      <c r="M46" s="15">
        <f>M48</f>
        <v>0</v>
      </c>
      <c r="N46" s="15">
        <f>N48</f>
        <v>91000</v>
      </c>
      <c r="O46" s="15">
        <f t="shared" si="6"/>
        <v>91000</v>
      </c>
      <c r="P46" s="15">
        <v>0</v>
      </c>
      <c r="Q46" s="15">
        <v>0</v>
      </c>
    </row>
    <row r="47" spans="1:17" s="1" customFormat="1" ht="48.75" customHeight="1">
      <c r="A47" s="60" t="s">
        <v>138</v>
      </c>
      <c r="B47" s="60"/>
      <c r="C47" s="60"/>
      <c r="D47" s="16" t="s">
        <v>41</v>
      </c>
      <c r="E47" s="16" t="s">
        <v>82</v>
      </c>
      <c r="F47" s="61" t="s">
        <v>81</v>
      </c>
      <c r="G47" s="61"/>
      <c r="H47" s="17"/>
      <c r="I47" s="18">
        <v>91000</v>
      </c>
      <c r="J47" s="18">
        <v>91000</v>
      </c>
      <c r="K47" s="18">
        <v>0</v>
      </c>
      <c r="L47" s="18">
        <v>0</v>
      </c>
      <c r="M47" s="18">
        <f t="shared" ref="M47:N49" si="15">M48</f>
        <v>0</v>
      </c>
      <c r="N47" s="18">
        <f t="shared" si="15"/>
        <v>91000</v>
      </c>
      <c r="O47" s="18">
        <f t="shared" si="6"/>
        <v>91000</v>
      </c>
      <c r="P47" s="18">
        <v>0</v>
      </c>
      <c r="Q47" s="18">
        <v>0</v>
      </c>
    </row>
    <row r="48" spans="1:17" s="1" customFormat="1" ht="48.75" customHeight="1">
      <c r="A48" s="60" t="s">
        <v>126</v>
      </c>
      <c r="B48" s="60"/>
      <c r="C48" s="60"/>
      <c r="D48" s="16" t="s">
        <v>41</v>
      </c>
      <c r="E48" s="16">
        <v>11</v>
      </c>
      <c r="F48" s="61" t="s">
        <v>16</v>
      </c>
      <c r="G48" s="61"/>
      <c r="H48" s="17"/>
      <c r="I48" s="18">
        <v>91000</v>
      </c>
      <c r="J48" s="18">
        <v>91000</v>
      </c>
      <c r="K48" s="18">
        <v>0</v>
      </c>
      <c r="L48" s="18">
        <v>0</v>
      </c>
      <c r="M48" s="18">
        <f t="shared" si="15"/>
        <v>0</v>
      </c>
      <c r="N48" s="18">
        <f t="shared" si="15"/>
        <v>91000</v>
      </c>
      <c r="O48" s="18">
        <f t="shared" si="6"/>
        <v>91000</v>
      </c>
      <c r="P48" s="18">
        <v>0</v>
      </c>
      <c r="Q48" s="18">
        <v>0</v>
      </c>
    </row>
    <row r="49" spans="1:17" ht="48.75" customHeight="1">
      <c r="A49" s="51" t="s">
        <v>14</v>
      </c>
      <c r="B49" s="51"/>
      <c r="C49" s="51"/>
      <c r="D49" s="19" t="s">
        <v>41</v>
      </c>
      <c r="E49" s="19">
        <v>11</v>
      </c>
      <c r="F49" s="62" t="s">
        <v>16</v>
      </c>
      <c r="G49" s="62"/>
      <c r="H49" s="20">
        <v>800</v>
      </c>
      <c r="I49" s="21">
        <v>91000</v>
      </c>
      <c r="J49" s="21">
        <v>91000</v>
      </c>
      <c r="K49" s="21">
        <v>0</v>
      </c>
      <c r="L49" s="21">
        <v>0</v>
      </c>
      <c r="M49" s="21">
        <f t="shared" si="15"/>
        <v>0</v>
      </c>
      <c r="N49" s="21">
        <f t="shared" si="15"/>
        <v>91000</v>
      </c>
      <c r="O49" s="21">
        <f t="shared" si="6"/>
        <v>91000</v>
      </c>
      <c r="P49" s="21">
        <v>0</v>
      </c>
      <c r="Q49" s="21">
        <v>0</v>
      </c>
    </row>
    <row r="50" spans="1:17" ht="48.75" customHeight="1">
      <c r="A50" s="51" t="s">
        <v>17</v>
      </c>
      <c r="B50" s="51"/>
      <c r="C50" s="51"/>
      <c r="D50" s="19" t="s">
        <v>41</v>
      </c>
      <c r="E50" s="19">
        <v>11</v>
      </c>
      <c r="F50" s="62" t="s">
        <v>16</v>
      </c>
      <c r="G50" s="62"/>
      <c r="H50" s="20">
        <v>870</v>
      </c>
      <c r="I50" s="21">
        <v>91000</v>
      </c>
      <c r="J50" s="21">
        <v>91000</v>
      </c>
      <c r="K50" s="21">
        <v>0</v>
      </c>
      <c r="L50" s="21">
        <v>0</v>
      </c>
      <c r="M50" s="21">
        <v>0</v>
      </c>
      <c r="N50" s="21">
        <f>I50+M50</f>
        <v>91000</v>
      </c>
      <c r="O50" s="21">
        <f t="shared" si="6"/>
        <v>91000</v>
      </c>
      <c r="P50" s="21">
        <v>0</v>
      </c>
      <c r="Q50" s="21">
        <v>0</v>
      </c>
    </row>
    <row r="51" spans="1:17" s="1" customFormat="1" ht="48.75" customHeight="1">
      <c r="A51" s="63" t="s">
        <v>18</v>
      </c>
      <c r="B51" s="63"/>
      <c r="C51" s="63"/>
      <c r="D51" s="13" t="s">
        <v>41</v>
      </c>
      <c r="E51" s="13">
        <v>13</v>
      </c>
      <c r="F51" s="59"/>
      <c r="G51" s="59"/>
      <c r="H51" s="14"/>
      <c r="I51" s="15">
        <v>4891575.8600000003</v>
      </c>
      <c r="J51" s="15">
        <v>4891575.8600000003</v>
      </c>
      <c r="K51" s="15">
        <v>0</v>
      </c>
      <c r="L51" s="15">
        <v>0</v>
      </c>
      <c r="M51" s="15">
        <f>M52+M67</f>
        <v>2637047.8000000003</v>
      </c>
      <c r="N51" s="15">
        <f>N52</f>
        <v>7528623.6600000001</v>
      </c>
      <c r="O51" s="15">
        <f t="shared" ref="O51:Q51" si="16">O52</f>
        <v>7528623.6600000001</v>
      </c>
      <c r="P51" s="15">
        <f t="shared" si="16"/>
        <v>0</v>
      </c>
      <c r="Q51" s="15">
        <f t="shared" si="16"/>
        <v>0</v>
      </c>
    </row>
    <row r="52" spans="1:17" s="1" customFormat="1" ht="59.25" customHeight="1">
      <c r="A52" s="60" t="s">
        <v>118</v>
      </c>
      <c r="B52" s="60"/>
      <c r="C52" s="60"/>
      <c r="D52" s="16" t="s">
        <v>41</v>
      </c>
      <c r="E52" s="16" t="s">
        <v>83</v>
      </c>
      <c r="F52" s="61" t="s">
        <v>93</v>
      </c>
      <c r="G52" s="61"/>
      <c r="H52" s="17"/>
      <c r="I52" s="18">
        <v>4891575.8600000003</v>
      </c>
      <c r="J52" s="18">
        <v>4891575.8600000003</v>
      </c>
      <c r="K52" s="18">
        <v>0</v>
      </c>
      <c r="L52" s="18">
        <v>0</v>
      </c>
      <c r="M52" s="18">
        <f>M53</f>
        <v>2622047.8000000003</v>
      </c>
      <c r="N52" s="18">
        <f t="shared" ref="N52:Q52" si="17">N53+N67</f>
        <v>7528623.6600000001</v>
      </c>
      <c r="O52" s="18">
        <f t="shared" si="17"/>
        <v>7528623.6600000001</v>
      </c>
      <c r="P52" s="18">
        <f t="shared" si="17"/>
        <v>0</v>
      </c>
      <c r="Q52" s="18">
        <f t="shared" si="17"/>
        <v>0</v>
      </c>
    </row>
    <row r="53" spans="1:17" s="2" customFormat="1" ht="81" customHeight="1">
      <c r="A53" s="54" t="s">
        <v>122</v>
      </c>
      <c r="B53" s="54"/>
      <c r="C53" s="54"/>
      <c r="D53" s="22" t="s">
        <v>41</v>
      </c>
      <c r="E53" s="22">
        <v>13</v>
      </c>
      <c r="F53" s="50" t="s">
        <v>95</v>
      </c>
      <c r="G53" s="50"/>
      <c r="H53" s="23"/>
      <c r="I53" s="24">
        <f>I54+I57+I60</f>
        <v>4891575.8600000003</v>
      </c>
      <c r="J53" s="24">
        <f t="shared" ref="J53:Q53" si="18">J54+J57+J60</f>
        <v>4891575.8600000003</v>
      </c>
      <c r="K53" s="24">
        <f t="shared" si="18"/>
        <v>0</v>
      </c>
      <c r="L53" s="24">
        <f t="shared" si="18"/>
        <v>0</v>
      </c>
      <c r="M53" s="24">
        <f t="shared" si="18"/>
        <v>2622047.8000000003</v>
      </c>
      <c r="N53" s="24">
        <f t="shared" si="18"/>
        <v>7513623.6600000001</v>
      </c>
      <c r="O53" s="24">
        <f t="shared" si="18"/>
        <v>7513623.6600000001</v>
      </c>
      <c r="P53" s="24">
        <f t="shared" si="18"/>
        <v>0</v>
      </c>
      <c r="Q53" s="24">
        <f t="shared" si="18"/>
        <v>0</v>
      </c>
    </row>
    <row r="54" spans="1:17" s="1" customFormat="1" ht="99" customHeight="1">
      <c r="A54" s="60" t="s">
        <v>133</v>
      </c>
      <c r="B54" s="60"/>
      <c r="C54" s="60"/>
      <c r="D54" s="16" t="s">
        <v>41</v>
      </c>
      <c r="E54" s="16" t="s">
        <v>83</v>
      </c>
      <c r="F54" s="61" t="s">
        <v>134</v>
      </c>
      <c r="G54" s="61"/>
      <c r="H54" s="17"/>
      <c r="I54" s="18">
        <v>645968.03</v>
      </c>
      <c r="J54" s="18">
        <v>645968.03</v>
      </c>
      <c r="K54" s="18">
        <v>0</v>
      </c>
      <c r="L54" s="18">
        <v>0</v>
      </c>
      <c r="M54" s="18">
        <f t="shared" ref="M54:N58" si="19">M55</f>
        <v>0</v>
      </c>
      <c r="N54" s="18">
        <f t="shared" si="19"/>
        <v>645968.03</v>
      </c>
      <c r="O54" s="18">
        <f t="shared" ref="O54:O64" si="20">N54</f>
        <v>645968.03</v>
      </c>
      <c r="P54" s="18">
        <v>0</v>
      </c>
      <c r="Q54" s="18">
        <v>0</v>
      </c>
    </row>
    <row r="55" spans="1:17" ht="80.25" customHeight="1">
      <c r="A55" s="51" t="s">
        <v>8</v>
      </c>
      <c r="B55" s="51"/>
      <c r="C55" s="51"/>
      <c r="D55" s="19" t="s">
        <v>41</v>
      </c>
      <c r="E55" s="19" t="s">
        <v>83</v>
      </c>
      <c r="F55" s="62" t="s">
        <v>134</v>
      </c>
      <c r="G55" s="62"/>
      <c r="H55" s="20">
        <v>100</v>
      </c>
      <c r="I55" s="21">
        <v>645968.03</v>
      </c>
      <c r="J55" s="21">
        <v>645968.03</v>
      </c>
      <c r="K55" s="21">
        <v>0</v>
      </c>
      <c r="L55" s="21">
        <v>0</v>
      </c>
      <c r="M55" s="21">
        <f t="shared" si="19"/>
        <v>0</v>
      </c>
      <c r="N55" s="21">
        <f t="shared" si="19"/>
        <v>645968.03</v>
      </c>
      <c r="O55" s="21">
        <f t="shared" si="20"/>
        <v>645968.03</v>
      </c>
      <c r="P55" s="21">
        <v>0</v>
      </c>
      <c r="Q55" s="21">
        <v>0</v>
      </c>
    </row>
    <row r="56" spans="1:17" ht="48.75" customHeight="1">
      <c r="A56" s="64" t="s">
        <v>19</v>
      </c>
      <c r="B56" s="64"/>
      <c r="C56" s="64"/>
      <c r="D56" s="19" t="s">
        <v>41</v>
      </c>
      <c r="E56" s="19" t="s">
        <v>83</v>
      </c>
      <c r="F56" s="62" t="s">
        <v>134</v>
      </c>
      <c r="G56" s="62"/>
      <c r="H56" s="20" t="s">
        <v>120</v>
      </c>
      <c r="I56" s="21">
        <v>645968.03</v>
      </c>
      <c r="J56" s="21">
        <v>645968.03</v>
      </c>
      <c r="K56" s="21">
        <v>0</v>
      </c>
      <c r="L56" s="21">
        <v>0</v>
      </c>
      <c r="M56" s="21">
        <v>0</v>
      </c>
      <c r="N56" s="21">
        <f>I56+M56</f>
        <v>645968.03</v>
      </c>
      <c r="O56" s="21">
        <f t="shared" si="20"/>
        <v>645968.03</v>
      </c>
      <c r="P56" s="21">
        <v>0</v>
      </c>
      <c r="Q56" s="21">
        <v>0</v>
      </c>
    </row>
    <row r="57" spans="1:17" s="1" customFormat="1" ht="99" customHeight="1">
      <c r="A57" s="60" t="s">
        <v>161</v>
      </c>
      <c r="B57" s="60"/>
      <c r="C57" s="60"/>
      <c r="D57" s="46" t="s">
        <v>41</v>
      </c>
      <c r="E57" s="46" t="s">
        <v>83</v>
      </c>
      <c r="F57" s="61" t="s">
        <v>160</v>
      </c>
      <c r="G57" s="61"/>
      <c r="H57" s="17"/>
      <c r="I57" s="18">
        <v>0</v>
      </c>
      <c r="J57" s="18">
        <v>0</v>
      </c>
      <c r="K57" s="18">
        <v>0</v>
      </c>
      <c r="L57" s="18">
        <v>0</v>
      </c>
      <c r="M57" s="18">
        <f t="shared" si="19"/>
        <v>1254995.55</v>
      </c>
      <c r="N57" s="18">
        <f t="shared" si="19"/>
        <v>1254995.55</v>
      </c>
      <c r="O57" s="18">
        <f t="shared" ref="O57:O59" si="21">N57</f>
        <v>1254995.55</v>
      </c>
      <c r="P57" s="18">
        <v>0</v>
      </c>
      <c r="Q57" s="18">
        <v>0</v>
      </c>
    </row>
    <row r="58" spans="1:17" ht="80.25" customHeight="1">
      <c r="A58" s="51" t="s">
        <v>8</v>
      </c>
      <c r="B58" s="51"/>
      <c r="C58" s="51"/>
      <c r="D58" s="45" t="s">
        <v>41</v>
      </c>
      <c r="E58" s="45" t="s">
        <v>83</v>
      </c>
      <c r="F58" s="62" t="s">
        <v>160</v>
      </c>
      <c r="G58" s="62"/>
      <c r="H58" s="20">
        <v>100</v>
      </c>
      <c r="I58" s="21">
        <v>0</v>
      </c>
      <c r="J58" s="21">
        <v>0</v>
      </c>
      <c r="K58" s="21">
        <v>0</v>
      </c>
      <c r="L58" s="21">
        <v>0</v>
      </c>
      <c r="M58" s="21">
        <f t="shared" si="19"/>
        <v>1254995.55</v>
      </c>
      <c r="N58" s="21">
        <f t="shared" si="19"/>
        <v>1254995.55</v>
      </c>
      <c r="O58" s="21">
        <f t="shared" si="21"/>
        <v>1254995.55</v>
      </c>
      <c r="P58" s="21">
        <v>0</v>
      </c>
      <c r="Q58" s="21">
        <v>0</v>
      </c>
    </row>
    <row r="59" spans="1:17" ht="48.75" customHeight="1">
      <c r="A59" s="64" t="s">
        <v>19</v>
      </c>
      <c r="B59" s="64"/>
      <c r="C59" s="64"/>
      <c r="D59" s="45" t="s">
        <v>41</v>
      </c>
      <c r="E59" s="45" t="s">
        <v>83</v>
      </c>
      <c r="F59" s="62" t="s">
        <v>160</v>
      </c>
      <c r="G59" s="62"/>
      <c r="H59" s="20" t="s">
        <v>120</v>
      </c>
      <c r="I59" s="21">
        <v>0</v>
      </c>
      <c r="J59" s="21">
        <v>0</v>
      </c>
      <c r="K59" s="21">
        <v>0</v>
      </c>
      <c r="L59" s="21">
        <v>0</v>
      </c>
      <c r="M59" s="21">
        <v>1254995.55</v>
      </c>
      <c r="N59" s="21">
        <f>I59+M59</f>
        <v>1254995.55</v>
      </c>
      <c r="O59" s="21">
        <f t="shared" si="21"/>
        <v>1254995.55</v>
      </c>
      <c r="P59" s="21">
        <v>0</v>
      </c>
      <c r="Q59" s="21">
        <v>0</v>
      </c>
    </row>
    <row r="60" spans="1:17" s="2" customFormat="1" ht="48.75" customHeight="1">
      <c r="A60" s="54" t="s">
        <v>58</v>
      </c>
      <c r="B60" s="54"/>
      <c r="C60" s="54"/>
      <c r="D60" s="22" t="s">
        <v>41</v>
      </c>
      <c r="E60" s="22">
        <v>13</v>
      </c>
      <c r="F60" s="50" t="s">
        <v>96</v>
      </c>
      <c r="G60" s="50"/>
      <c r="H60" s="23"/>
      <c r="I60" s="24">
        <f>I61+I63+I65</f>
        <v>4245607.83</v>
      </c>
      <c r="J60" s="24">
        <f t="shared" ref="J60:M60" si="22">J61+J63+J65</f>
        <v>4245607.83</v>
      </c>
      <c r="K60" s="24">
        <f t="shared" si="22"/>
        <v>0</v>
      </c>
      <c r="L60" s="24">
        <f t="shared" si="22"/>
        <v>0</v>
      </c>
      <c r="M60" s="24">
        <f t="shared" si="22"/>
        <v>1367052.2500000002</v>
      </c>
      <c r="N60" s="24">
        <f t="shared" ref="N60" si="23">N61+N63+N65</f>
        <v>5612660.0800000001</v>
      </c>
      <c r="O60" s="24">
        <f t="shared" ref="O60" si="24">O61+O63+O65</f>
        <v>5612660.0800000001</v>
      </c>
      <c r="P60" s="24">
        <f t="shared" ref="P60" si="25">P61+P63+P65</f>
        <v>0</v>
      </c>
      <c r="Q60" s="24">
        <f t="shared" ref="Q60" si="26">Q61+Q63+Q65</f>
        <v>0</v>
      </c>
    </row>
    <row r="61" spans="1:17" s="6" customFormat="1" ht="75.75" customHeight="1">
      <c r="A61" s="64" t="s">
        <v>8</v>
      </c>
      <c r="B61" s="64"/>
      <c r="C61" s="64"/>
      <c r="D61" s="25" t="s">
        <v>41</v>
      </c>
      <c r="E61" s="25">
        <v>13</v>
      </c>
      <c r="F61" s="55" t="s">
        <v>96</v>
      </c>
      <c r="G61" s="55"/>
      <c r="H61" s="26">
        <v>100</v>
      </c>
      <c r="I61" s="27">
        <v>3843887.83</v>
      </c>
      <c r="J61" s="27">
        <v>3843887.83</v>
      </c>
      <c r="K61" s="27">
        <v>0</v>
      </c>
      <c r="L61" s="27">
        <v>0</v>
      </c>
      <c r="M61" s="27">
        <f>M62</f>
        <v>236592.6</v>
      </c>
      <c r="N61" s="27">
        <f>N62</f>
        <v>4080480.43</v>
      </c>
      <c r="O61" s="27">
        <f t="shared" si="20"/>
        <v>4080480.43</v>
      </c>
      <c r="P61" s="27">
        <v>0</v>
      </c>
      <c r="Q61" s="27">
        <v>0</v>
      </c>
    </row>
    <row r="62" spans="1:17" s="6" customFormat="1" ht="48.75" customHeight="1">
      <c r="A62" s="64" t="s">
        <v>19</v>
      </c>
      <c r="B62" s="64"/>
      <c r="C62" s="64"/>
      <c r="D62" s="25" t="s">
        <v>41</v>
      </c>
      <c r="E62" s="25">
        <v>13</v>
      </c>
      <c r="F62" s="55" t="s">
        <v>96</v>
      </c>
      <c r="G62" s="55"/>
      <c r="H62" s="26">
        <v>110</v>
      </c>
      <c r="I62" s="27">
        <v>3843887.83</v>
      </c>
      <c r="J62" s="27">
        <v>3843887.83</v>
      </c>
      <c r="K62" s="27">
        <v>0</v>
      </c>
      <c r="L62" s="27">
        <v>0</v>
      </c>
      <c r="M62" s="27">
        <v>236592.6</v>
      </c>
      <c r="N62" s="27">
        <f>I62+M62</f>
        <v>4080480.43</v>
      </c>
      <c r="O62" s="27">
        <f t="shared" si="20"/>
        <v>4080480.43</v>
      </c>
      <c r="P62" s="27">
        <v>0</v>
      </c>
      <c r="Q62" s="27">
        <v>0</v>
      </c>
    </row>
    <row r="63" spans="1:17" s="6" customFormat="1" ht="48.75" customHeight="1">
      <c r="A63" s="64" t="s">
        <v>12</v>
      </c>
      <c r="B63" s="64"/>
      <c r="C63" s="64"/>
      <c r="D63" s="25" t="s">
        <v>41</v>
      </c>
      <c r="E63" s="25">
        <v>13</v>
      </c>
      <c r="F63" s="55" t="s">
        <v>96</v>
      </c>
      <c r="G63" s="55"/>
      <c r="H63" s="26">
        <v>200</v>
      </c>
      <c r="I63" s="27">
        <v>401720</v>
      </c>
      <c r="J63" s="27">
        <v>401720</v>
      </c>
      <c r="K63" s="27">
        <v>0</v>
      </c>
      <c r="L63" s="27">
        <v>0</v>
      </c>
      <c r="M63" s="27">
        <f>M64</f>
        <v>1079063.1000000001</v>
      </c>
      <c r="N63" s="27">
        <f>N64</f>
        <v>1480783.1</v>
      </c>
      <c r="O63" s="27">
        <f t="shared" si="20"/>
        <v>1480783.1</v>
      </c>
      <c r="P63" s="27">
        <v>0</v>
      </c>
      <c r="Q63" s="27">
        <v>0</v>
      </c>
    </row>
    <row r="64" spans="1:17" s="6" customFormat="1" ht="48.75" customHeight="1">
      <c r="A64" s="64" t="s">
        <v>13</v>
      </c>
      <c r="B64" s="64"/>
      <c r="C64" s="64"/>
      <c r="D64" s="25" t="s">
        <v>41</v>
      </c>
      <c r="E64" s="25">
        <v>13</v>
      </c>
      <c r="F64" s="55" t="s">
        <v>96</v>
      </c>
      <c r="G64" s="55"/>
      <c r="H64" s="26">
        <v>240</v>
      </c>
      <c r="I64" s="27">
        <v>401720</v>
      </c>
      <c r="J64" s="27">
        <v>401720</v>
      </c>
      <c r="K64" s="27">
        <v>0</v>
      </c>
      <c r="L64" s="27">
        <v>0</v>
      </c>
      <c r="M64" s="27">
        <v>1079063.1000000001</v>
      </c>
      <c r="N64" s="27">
        <f>I64+M64</f>
        <v>1480783.1</v>
      </c>
      <c r="O64" s="27">
        <f t="shared" si="20"/>
        <v>1480783.1</v>
      </c>
      <c r="P64" s="27">
        <v>0</v>
      </c>
      <c r="Q64" s="27">
        <v>0</v>
      </c>
    </row>
    <row r="65" spans="1:17" s="6" customFormat="1" ht="48.75" customHeight="1">
      <c r="A65" s="64" t="s">
        <v>14</v>
      </c>
      <c r="B65" s="64"/>
      <c r="C65" s="64"/>
      <c r="D65" s="44" t="s">
        <v>41</v>
      </c>
      <c r="E65" s="44">
        <v>13</v>
      </c>
      <c r="F65" s="55" t="s">
        <v>96</v>
      </c>
      <c r="G65" s="55"/>
      <c r="H65" s="26" t="s">
        <v>142</v>
      </c>
      <c r="I65" s="27">
        <f>I66</f>
        <v>0</v>
      </c>
      <c r="J65" s="27">
        <f>J66</f>
        <v>0</v>
      </c>
      <c r="K65" s="27">
        <v>0</v>
      </c>
      <c r="L65" s="27">
        <v>0</v>
      </c>
      <c r="M65" s="27">
        <f>M66</f>
        <v>51396.55</v>
      </c>
      <c r="N65" s="27">
        <f>N66</f>
        <v>51396.55</v>
      </c>
      <c r="O65" s="27">
        <f t="shared" ref="O65:O66" si="27">N65</f>
        <v>51396.55</v>
      </c>
      <c r="P65" s="27">
        <v>0</v>
      </c>
      <c r="Q65" s="27">
        <v>0</v>
      </c>
    </row>
    <row r="66" spans="1:17" s="6" customFormat="1" ht="48.75" customHeight="1">
      <c r="A66" s="64" t="s">
        <v>156</v>
      </c>
      <c r="B66" s="64"/>
      <c r="C66" s="64"/>
      <c r="D66" s="44" t="s">
        <v>41</v>
      </c>
      <c r="E66" s="44">
        <v>13</v>
      </c>
      <c r="F66" s="55" t="s">
        <v>96</v>
      </c>
      <c r="G66" s="55"/>
      <c r="H66" s="26" t="s">
        <v>155</v>
      </c>
      <c r="I66" s="27">
        <v>0</v>
      </c>
      <c r="J66" s="27">
        <v>0</v>
      </c>
      <c r="K66" s="27">
        <v>0</v>
      </c>
      <c r="L66" s="27">
        <v>0</v>
      </c>
      <c r="M66" s="27">
        <v>51396.55</v>
      </c>
      <c r="N66" s="27">
        <f>I66+M66</f>
        <v>51396.55</v>
      </c>
      <c r="O66" s="27">
        <f t="shared" si="27"/>
        <v>51396.55</v>
      </c>
      <c r="P66" s="27">
        <v>0</v>
      </c>
      <c r="Q66" s="27">
        <v>0</v>
      </c>
    </row>
    <row r="67" spans="1:17" ht="46.5" customHeight="1">
      <c r="A67" s="60" t="s">
        <v>138</v>
      </c>
      <c r="B67" s="60"/>
      <c r="C67" s="60"/>
      <c r="D67" s="48" t="s">
        <v>41</v>
      </c>
      <c r="E67" s="48" t="s">
        <v>83</v>
      </c>
      <c r="F67" s="72" t="s">
        <v>81</v>
      </c>
      <c r="G67" s="73"/>
      <c r="H67" s="17"/>
      <c r="I67" s="18">
        <f>I68</f>
        <v>0</v>
      </c>
      <c r="J67" s="18">
        <f t="shared" ref="J67" si="28">J68</f>
        <v>0</v>
      </c>
      <c r="K67" s="18">
        <f t="shared" ref="K67" si="29">K68</f>
        <v>0</v>
      </c>
      <c r="L67" s="18">
        <f t="shared" ref="L67:Q69" si="30">L68</f>
        <v>0</v>
      </c>
      <c r="M67" s="18">
        <f t="shared" si="30"/>
        <v>15000</v>
      </c>
      <c r="N67" s="18">
        <f t="shared" si="30"/>
        <v>15000</v>
      </c>
      <c r="O67" s="18">
        <f t="shared" si="30"/>
        <v>15000</v>
      </c>
      <c r="P67" s="18">
        <f t="shared" si="30"/>
        <v>0</v>
      </c>
      <c r="Q67" s="18">
        <f t="shared" si="30"/>
        <v>0</v>
      </c>
    </row>
    <row r="68" spans="1:17" s="1" customFormat="1" ht="48.75" customHeight="1">
      <c r="A68" s="87" t="s">
        <v>169</v>
      </c>
      <c r="B68" s="88"/>
      <c r="C68" s="89"/>
      <c r="D68" s="48" t="s">
        <v>41</v>
      </c>
      <c r="E68" s="48" t="s">
        <v>83</v>
      </c>
      <c r="F68" s="72" t="s">
        <v>168</v>
      </c>
      <c r="G68" s="73"/>
      <c r="H68" s="17"/>
      <c r="I68" s="18">
        <f t="shared" ref="I68:K69" si="31">I69</f>
        <v>0</v>
      </c>
      <c r="J68" s="18">
        <f t="shared" si="31"/>
        <v>0</v>
      </c>
      <c r="K68" s="18">
        <f t="shared" si="31"/>
        <v>0</v>
      </c>
      <c r="L68" s="18">
        <v>0</v>
      </c>
      <c r="M68" s="18">
        <f t="shared" si="30"/>
        <v>15000</v>
      </c>
      <c r="N68" s="18">
        <f t="shared" ref="N68:N70" si="32">I68+M68</f>
        <v>15000</v>
      </c>
      <c r="O68" s="18">
        <f t="shared" si="30"/>
        <v>15000</v>
      </c>
      <c r="P68" s="18">
        <f t="shared" si="30"/>
        <v>0</v>
      </c>
      <c r="Q68" s="18">
        <f t="shared" si="30"/>
        <v>0</v>
      </c>
    </row>
    <row r="69" spans="1:17" ht="45" customHeight="1">
      <c r="A69" s="64" t="s">
        <v>14</v>
      </c>
      <c r="B69" s="64"/>
      <c r="C69" s="64"/>
      <c r="D69" s="47" t="s">
        <v>41</v>
      </c>
      <c r="E69" s="47" t="s">
        <v>83</v>
      </c>
      <c r="F69" s="70" t="s">
        <v>168</v>
      </c>
      <c r="G69" s="71"/>
      <c r="H69" s="20" t="s">
        <v>142</v>
      </c>
      <c r="I69" s="21">
        <f t="shared" si="31"/>
        <v>0</v>
      </c>
      <c r="J69" s="21">
        <f t="shared" si="31"/>
        <v>0</v>
      </c>
      <c r="K69" s="21">
        <f t="shared" si="31"/>
        <v>0</v>
      </c>
      <c r="L69" s="21">
        <v>0</v>
      </c>
      <c r="M69" s="21">
        <f t="shared" si="30"/>
        <v>15000</v>
      </c>
      <c r="N69" s="21">
        <f t="shared" si="32"/>
        <v>15000</v>
      </c>
      <c r="O69" s="21">
        <f t="shared" si="30"/>
        <v>15000</v>
      </c>
      <c r="P69" s="21">
        <f t="shared" si="30"/>
        <v>0</v>
      </c>
      <c r="Q69" s="21">
        <f t="shared" si="30"/>
        <v>0</v>
      </c>
    </row>
    <row r="70" spans="1:17" s="6" customFormat="1" ht="48.75" customHeight="1">
      <c r="A70" s="64" t="s">
        <v>156</v>
      </c>
      <c r="B70" s="64"/>
      <c r="C70" s="64"/>
      <c r="D70" s="49" t="s">
        <v>41</v>
      </c>
      <c r="E70" s="49" t="s">
        <v>83</v>
      </c>
      <c r="F70" s="70" t="s">
        <v>168</v>
      </c>
      <c r="G70" s="71"/>
      <c r="H70" s="26" t="s">
        <v>155</v>
      </c>
      <c r="I70" s="27">
        <v>0</v>
      </c>
      <c r="J70" s="27">
        <v>0</v>
      </c>
      <c r="K70" s="27">
        <v>0</v>
      </c>
      <c r="L70" s="27">
        <v>0</v>
      </c>
      <c r="M70" s="27">
        <v>15000</v>
      </c>
      <c r="N70" s="27">
        <f t="shared" si="32"/>
        <v>15000</v>
      </c>
      <c r="O70" s="27">
        <f>N70</f>
        <v>15000</v>
      </c>
      <c r="P70" s="27">
        <v>0</v>
      </c>
      <c r="Q70" s="27">
        <v>0</v>
      </c>
    </row>
    <row r="71" spans="1:17" s="1" customFormat="1" ht="48.75" customHeight="1">
      <c r="A71" s="68" t="s">
        <v>20</v>
      </c>
      <c r="B71" s="68"/>
      <c r="C71" s="68"/>
      <c r="D71" s="28" t="s">
        <v>42</v>
      </c>
      <c r="E71" s="28"/>
      <c r="F71" s="69"/>
      <c r="G71" s="69"/>
      <c r="H71" s="29"/>
      <c r="I71" s="30">
        <v>297300</v>
      </c>
      <c r="J71" s="30">
        <v>0</v>
      </c>
      <c r="K71" s="30">
        <v>297300</v>
      </c>
      <c r="L71" s="30">
        <v>0</v>
      </c>
      <c r="M71" s="30">
        <f>M72</f>
        <v>0</v>
      </c>
      <c r="N71" s="30">
        <f>N72</f>
        <v>297300</v>
      </c>
      <c r="O71" s="30">
        <v>0</v>
      </c>
      <c r="P71" s="30">
        <f>P72</f>
        <v>297300</v>
      </c>
      <c r="Q71" s="30">
        <f>Q72</f>
        <v>0</v>
      </c>
    </row>
    <row r="72" spans="1:17" ht="48.75" customHeight="1">
      <c r="A72" s="63" t="s">
        <v>21</v>
      </c>
      <c r="B72" s="63"/>
      <c r="C72" s="63"/>
      <c r="D72" s="13" t="s">
        <v>42</v>
      </c>
      <c r="E72" s="13" t="s">
        <v>43</v>
      </c>
      <c r="F72" s="59"/>
      <c r="G72" s="59"/>
      <c r="H72" s="14"/>
      <c r="I72" s="15">
        <v>297300</v>
      </c>
      <c r="J72" s="15">
        <v>0</v>
      </c>
      <c r="K72" s="15">
        <v>297300</v>
      </c>
      <c r="L72" s="15">
        <v>0</v>
      </c>
      <c r="M72" s="15">
        <f t="shared" ref="M72:Q72" si="33">M74</f>
        <v>0</v>
      </c>
      <c r="N72" s="15">
        <f t="shared" si="33"/>
        <v>297300</v>
      </c>
      <c r="O72" s="15">
        <f t="shared" si="33"/>
        <v>0</v>
      </c>
      <c r="P72" s="15">
        <f t="shared" si="33"/>
        <v>297300</v>
      </c>
      <c r="Q72" s="15">
        <f t="shared" si="33"/>
        <v>0</v>
      </c>
    </row>
    <row r="73" spans="1:17" s="1" customFormat="1" ht="48.75" customHeight="1">
      <c r="A73" s="60" t="s">
        <v>138</v>
      </c>
      <c r="B73" s="60"/>
      <c r="C73" s="60"/>
      <c r="D73" s="16" t="s">
        <v>42</v>
      </c>
      <c r="E73" s="16" t="s">
        <v>43</v>
      </c>
      <c r="F73" s="61" t="s">
        <v>81</v>
      </c>
      <c r="G73" s="61"/>
      <c r="H73" s="17"/>
      <c r="I73" s="18">
        <v>297300</v>
      </c>
      <c r="J73" s="18">
        <v>0</v>
      </c>
      <c r="K73" s="18">
        <v>297300</v>
      </c>
      <c r="L73" s="18">
        <v>0</v>
      </c>
      <c r="M73" s="18">
        <f t="shared" ref="M73:Q75" si="34">M74</f>
        <v>0</v>
      </c>
      <c r="N73" s="18">
        <f t="shared" si="34"/>
        <v>297300</v>
      </c>
      <c r="O73" s="18">
        <f t="shared" si="34"/>
        <v>0</v>
      </c>
      <c r="P73" s="18">
        <f t="shared" si="34"/>
        <v>297300</v>
      </c>
      <c r="Q73" s="18">
        <f t="shared" si="34"/>
        <v>0</v>
      </c>
    </row>
    <row r="74" spans="1:17" ht="64.5" customHeight="1">
      <c r="A74" s="60" t="s">
        <v>121</v>
      </c>
      <c r="B74" s="60"/>
      <c r="C74" s="60"/>
      <c r="D74" s="16" t="s">
        <v>42</v>
      </c>
      <c r="E74" s="16" t="s">
        <v>43</v>
      </c>
      <c r="F74" s="61" t="s">
        <v>22</v>
      </c>
      <c r="G74" s="61"/>
      <c r="H74" s="17"/>
      <c r="I74" s="18">
        <v>297300</v>
      </c>
      <c r="J74" s="18">
        <v>0</v>
      </c>
      <c r="K74" s="18">
        <v>297300</v>
      </c>
      <c r="L74" s="18">
        <v>0</v>
      </c>
      <c r="M74" s="18">
        <f t="shared" si="34"/>
        <v>0</v>
      </c>
      <c r="N74" s="18">
        <f t="shared" si="34"/>
        <v>297300</v>
      </c>
      <c r="O74" s="18">
        <v>0</v>
      </c>
      <c r="P74" s="18">
        <f>P75</f>
        <v>297300</v>
      </c>
      <c r="Q74" s="18">
        <f>Q75</f>
        <v>0</v>
      </c>
    </row>
    <row r="75" spans="1:17" s="2" customFormat="1" ht="76.5" customHeight="1">
      <c r="A75" s="64" t="s">
        <v>8</v>
      </c>
      <c r="B75" s="64"/>
      <c r="C75" s="64"/>
      <c r="D75" s="25" t="s">
        <v>42</v>
      </c>
      <c r="E75" s="25" t="s">
        <v>43</v>
      </c>
      <c r="F75" s="55" t="s">
        <v>22</v>
      </c>
      <c r="G75" s="55"/>
      <c r="H75" s="26">
        <v>100</v>
      </c>
      <c r="I75" s="27">
        <v>297300</v>
      </c>
      <c r="J75" s="27">
        <v>0</v>
      </c>
      <c r="K75" s="27">
        <v>297300</v>
      </c>
      <c r="L75" s="27">
        <v>0</v>
      </c>
      <c r="M75" s="27">
        <f t="shared" si="34"/>
        <v>0</v>
      </c>
      <c r="N75" s="27">
        <f t="shared" si="34"/>
        <v>297300</v>
      </c>
      <c r="O75" s="27">
        <v>0</v>
      </c>
      <c r="P75" s="27">
        <f>P76</f>
        <v>297300</v>
      </c>
      <c r="Q75" s="27">
        <f>Q76</f>
        <v>0</v>
      </c>
    </row>
    <row r="76" spans="1:17" s="1" customFormat="1" ht="48.75" customHeight="1">
      <c r="A76" s="51" t="s">
        <v>9</v>
      </c>
      <c r="B76" s="51"/>
      <c r="C76" s="51"/>
      <c r="D76" s="19" t="s">
        <v>42</v>
      </c>
      <c r="E76" s="19" t="s">
        <v>43</v>
      </c>
      <c r="F76" s="62" t="s">
        <v>22</v>
      </c>
      <c r="G76" s="62"/>
      <c r="H76" s="20">
        <v>120</v>
      </c>
      <c r="I76" s="21">
        <v>297300</v>
      </c>
      <c r="J76" s="21">
        <v>0</v>
      </c>
      <c r="K76" s="21">
        <v>297300</v>
      </c>
      <c r="L76" s="21">
        <v>0</v>
      </c>
      <c r="M76" s="21">
        <v>0</v>
      </c>
      <c r="N76" s="21">
        <f>I76+M76</f>
        <v>297300</v>
      </c>
      <c r="O76" s="21">
        <v>0</v>
      </c>
      <c r="P76" s="21">
        <f>N76</f>
        <v>297300</v>
      </c>
      <c r="Q76" s="21">
        <v>0</v>
      </c>
    </row>
    <row r="77" spans="1:17" s="1" customFormat="1" ht="48.75" customHeight="1">
      <c r="A77" s="68" t="s">
        <v>23</v>
      </c>
      <c r="B77" s="68"/>
      <c r="C77" s="68"/>
      <c r="D77" s="29" t="s">
        <v>43</v>
      </c>
      <c r="E77" s="29"/>
      <c r="F77" s="69"/>
      <c r="G77" s="69"/>
      <c r="H77" s="29"/>
      <c r="I77" s="30">
        <v>6442.56</v>
      </c>
      <c r="J77" s="30">
        <v>3221.28</v>
      </c>
      <c r="K77" s="30">
        <v>0</v>
      </c>
      <c r="L77" s="30">
        <v>3221.28</v>
      </c>
      <c r="M77" s="30">
        <f>M78</f>
        <v>0</v>
      </c>
      <c r="N77" s="30">
        <f>N78</f>
        <v>6442.56</v>
      </c>
      <c r="O77" s="30">
        <f t="shared" ref="O77:Q77" si="35">O78</f>
        <v>3221.28</v>
      </c>
      <c r="P77" s="30">
        <f t="shared" si="35"/>
        <v>0</v>
      </c>
      <c r="Q77" s="30">
        <f t="shared" si="35"/>
        <v>3221.28</v>
      </c>
    </row>
    <row r="78" spans="1:17" ht="48.75" customHeight="1">
      <c r="A78" s="63" t="s">
        <v>24</v>
      </c>
      <c r="B78" s="63"/>
      <c r="C78" s="63"/>
      <c r="D78" s="14" t="s">
        <v>43</v>
      </c>
      <c r="E78" s="14">
        <v>14</v>
      </c>
      <c r="F78" s="59"/>
      <c r="G78" s="59"/>
      <c r="H78" s="14"/>
      <c r="I78" s="15">
        <v>6442.56</v>
      </c>
      <c r="J78" s="15">
        <v>3221.28</v>
      </c>
      <c r="K78" s="30">
        <v>0</v>
      </c>
      <c r="L78" s="30">
        <v>3221.28</v>
      </c>
      <c r="M78" s="15">
        <f t="shared" ref="M78:Q80" si="36">M79</f>
        <v>0</v>
      </c>
      <c r="N78" s="15">
        <f t="shared" si="36"/>
        <v>6442.56</v>
      </c>
      <c r="O78" s="15">
        <f t="shared" si="36"/>
        <v>3221.28</v>
      </c>
      <c r="P78" s="30">
        <f t="shared" si="36"/>
        <v>0</v>
      </c>
      <c r="Q78" s="30">
        <f t="shared" si="36"/>
        <v>3221.28</v>
      </c>
    </row>
    <row r="79" spans="1:17" s="6" customFormat="1" ht="64.5" customHeight="1">
      <c r="A79" s="54" t="s">
        <v>123</v>
      </c>
      <c r="B79" s="54"/>
      <c r="C79" s="54"/>
      <c r="D79" s="23" t="s">
        <v>43</v>
      </c>
      <c r="E79" s="23">
        <v>14</v>
      </c>
      <c r="F79" s="50" t="s">
        <v>63</v>
      </c>
      <c r="G79" s="50"/>
      <c r="H79" s="23"/>
      <c r="I79" s="24">
        <v>6442.56</v>
      </c>
      <c r="J79" s="24">
        <v>3221.28</v>
      </c>
      <c r="K79" s="31">
        <v>0</v>
      </c>
      <c r="L79" s="31">
        <v>3221.28</v>
      </c>
      <c r="M79" s="24">
        <f>M80</f>
        <v>0</v>
      </c>
      <c r="N79" s="24">
        <f>N80</f>
        <v>6442.56</v>
      </c>
      <c r="O79" s="24">
        <f t="shared" si="36"/>
        <v>3221.28</v>
      </c>
      <c r="P79" s="31">
        <f t="shared" si="36"/>
        <v>0</v>
      </c>
      <c r="Q79" s="31">
        <f t="shared" si="36"/>
        <v>3221.28</v>
      </c>
    </row>
    <row r="80" spans="1:17" s="2" customFormat="1" ht="48.75" customHeight="1">
      <c r="A80" s="54" t="s">
        <v>57</v>
      </c>
      <c r="B80" s="54"/>
      <c r="C80" s="54"/>
      <c r="D80" s="23" t="s">
        <v>43</v>
      </c>
      <c r="E80" s="23">
        <v>14</v>
      </c>
      <c r="F80" s="50" t="s">
        <v>64</v>
      </c>
      <c r="G80" s="50"/>
      <c r="H80" s="23"/>
      <c r="I80" s="24">
        <v>6442.56</v>
      </c>
      <c r="J80" s="24">
        <v>3221.28</v>
      </c>
      <c r="K80" s="31">
        <v>0</v>
      </c>
      <c r="L80" s="31">
        <v>3221.28</v>
      </c>
      <c r="M80" s="24">
        <f>M81</f>
        <v>0</v>
      </c>
      <c r="N80" s="24">
        <f>N81</f>
        <v>6442.56</v>
      </c>
      <c r="O80" s="24">
        <f t="shared" si="36"/>
        <v>3221.28</v>
      </c>
      <c r="P80" s="31">
        <f t="shared" si="36"/>
        <v>0</v>
      </c>
      <c r="Q80" s="31">
        <f t="shared" si="36"/>
        <v>3221.28</v>
      </c>
    </row>
    <row r="81" spans="1:17" s="2" customFormat="1" ht="70.5" customHeight="1">
      <c r="A81" s="54" t="s">
        <v>59</v>
      </c>
      <c r="B81" s="54"/>
      <c r="C81" s="54"/>
      <c r="D81" s="23" t="s">
        <v>43</v>
      </c>
      <c r="E81" s="23">
        <v>14</v>
      </c>
      <c r="F81" s="50" t="s">
        <v>65</v>
      </c>
      <c r="G81" s="50"/>
      <c r="H81" s="23"/>
      <c r="I81" s="24">
        <v>6442.56</v>
      </c>
      <c r="J81" s="24">
        <v>3221.28</v>
      </c>
      <c r="K81" s="31">
        <v>0</v>
      </c>
      <c r="L81" s="31">
        <v>3221.28</v>
      </c>
      <c r="M81" s="24">
        <f>M82+M85</f>
        <v>0</v>
      </c>
      <c r="N81" s="24">
        <f>N82+N85</f>
        <v>6442.56</v>
      </c>
      <c r="O81" s="24">
        <f t="shared" ref="O81:Q81" si="37">O82+O85</f>
        <v>3221.28</v>
      </c>
      <c r="P81" s="31">
        <f t="shared" si="37"/>
        <v>0</v>
      </c>
      <c r="Q81" s="31">
        <f t="shared" si="37"/>
        <v>3221.28</v>
      </c>
    </row>
    <row r="82" spans="1:17" s="2" customFormat="1" ht="48.75" customHeight="1">
      <c r="A82" s="54" t="s">
        <v>111</v>
      </c>
      <c r="B82" s="54"/>
      <c r="C82" s="54"/>
      <c r="D82" s="23" t="s">
        <v>43</v>
      </c>
      <c r="E82" s="23">
        <v>14</v>
      </c>
      <c r="F82" s="50" t="s">
        <v>66</v>
      </c>
      <c r="G82" s="50"/>
      <c r="H82" s="23"/>
      <c r="I82" s="24">
        <v>3221.28</v>
      </c>
      <c r="J82" s="24">
        <v>0</v>
      </c>
      <c r="K82" s="31">
        <v>0</v>
      </c>
      <c r="L82" s="31">
        <v>3221.28</v>
      </c>
      <c r="M82" s="24">
        <f t="shared" ref="M82:Q83" si="38">M83</f>
        <v>0</v>
      </c>
      <c r="N82" s="24">
        <f t="shared" si="38"/>
        <v>3221.28</v>
      </c>
      <c r="O82" s="24">
        <f t="shared" si="38"/>
        <v>0</v>
      </c>
      <c r="P82" s="31">
        <f t="shared" si="38"/>
        <v>0</v>
      </c>
      <c r="Q82" s="31">
        <f t="shared" si="38"/>
        <v>3221.28</v>
      </c>
    </row>
    <row r="83" spans="1:17" s="2" customFormat="1" ht="81" customHeight="1">
      <c r="A83" s="64" t="s">
        <v>51</v>
      </c>
      <c r="B83" s="64"/>
      <c r="C83" s="64"/>
      <c r="D83" s="26" t="s">
        <v>43</v>
      </c>
      <c r="E83" s="26">
        <v>14</v>
      </c>
      <c r="F83" s="55" t="s">
        <v>66</v>
      </c>
      <c r="G83" s="55"/>
      <c r="H83" s="26" t="s">
        <v>52</v>
      </c>
      <c r="I83" s="27">
        <v>3221.28</v>
      </c>
      <c r="J83" s="27">
        <v>0</v>
      </c>
      <c r="K83" s="32">
        <v>0</v>
      </c>
      <c r="L83" s="32">
        <v>3221.28</v>
      </c>
      <c r="M83" s="27">
        <f t="shared" si="38"/>
        <v>0</v>
      </c>
      <c r="N83" s="27">
        <f t="shared" si="38"/>
        <v>3221.28</v>
      </c>
      <c r="O83" s="27">
        <f t="shared" si="38"/>
        <v>0</v>
      </c>
      <c r="P83" s="32">
        <f t="shared" si="38"/>
        <v>0</v>
      </c>
      <c r="Q83" s="32">
        <f t="shared" si="38"/>
        <v>3221.28</v>
      </c>
    </row>
    <row r="84" spans="1:17" s="2" customFormat="1" ht="48.75" customHeight="1">
      <c r="A84" s="56" t="s">
        <v>9</v>
      </c>
      <c r="B84" s="57"/>
      <c r="C84" s="58"/>
      <c r="D84" s="26" t="s">
        <v>43</v>
      </c>
      <c r="E84" s="26">
        <v>14</v>
      </c>
      <c r="F84" s="55" t="s">
        <v>66</v>
      </c>
      <c r="G84" s="55"/>
      <c r="H84" s="26" t="s">
        <v>53</v>
      </c>
      <c r="I84" s="27">
        <v>3221.28</v>
      </c>
      <c r="J84" s="27">
        <v>0</v>
      </c>
      <c r="K84" s="32">
        <v>0</v>
      </c>
      <c r="L84" s="32">
        <v>3221.28</v>
      </c>
      <c r="M84" s="27">
        <v>0</v>
      </c>
      <c r="N84" s="27">
        <f>I84+M84</f>
        <v>3221.28</v>
      </c>
      <c r="O84" s="27">
        <v>0</v>
      </c>
      <c r="P84" s="32">
        <v>0</v>
      </c>
      <c r="Q84" s="32">
        <f>N84</f>
        <v>3221.28</v>
      </c>
    </row>
    <row r="85" spans="1:17" s="2" customFormat="1" ht="48.75" customHeight="1">
      <c r="A85" s="54" t="s">
        <v>110</v>
      </c>
      <c r="B85" s="54" t="s">
        <v>48</v>
      </c>
      <c r="C85" s="54" t="s">
        <v>48</v>
      </c>
      <c r="D85" s="23" t="s">
        <v>43</v>
      </c>
      <c r="E85" s="23">
        <v>14</v>
      </c>
      <c r="F85" s="50" t="s">
        <v>67</v>
      </c>
      <c r="G85" s="50"/>
      <c r="H85" s="23"/>
      <c r="I85" s="24">
        <v>3221.28</v>
      </c>
      <c r="J85" s="24">
        <v>3221.28</v>
      </c>
      <c r="K85" s="31">
        <v>0</v>
      </c>
      <c r="L85" s="31">
        <v>0</v>
      </c>
      <c r="M85" s="24">
        <f t="shared" ref="M85:Q85" si="39">M86</f>
        <v>0</v>
      </c>
      <c r="N85" s="24">
        <f t="shared" si="39"/>
        <v>3221.28</v>
      </c>
      <c r="O85" s="24">
        <f t="shared" si="39"/>
        <v>3221.28</v>
      </c>
      <c r="P85" s="31">
        <f t="shared" si="39"/>
        <v>0</v>
      </c>
      <c r="Q85" s="31">
        <f t="shared" si="39"/>
        <v>0</v>
      </c>
    </row>
    <row r="86" spans="1:17" s="2" customFormat="1" ht="78.75" customHeight="1">
      <c r="A86" s="64" t="s">
        <v>51</v>
      </c>
      <c r="B86" s="64"/>
      <c r="C86" s="64"/>
      <c r="D86" s="26" t="s">
        <v>43</v>
      </c>
      <c r="E86" s="26">
        <v>14</v>
      </c>
      <c r="F86" s="55" t="s">
        <v>67</v>
      </c>
      <c r="G86" s="55"/>
      <c r="H86" s="26" t="s">
        <v>52</v>
      </c>
      <c r="I86" s="27">
        <v>3221.28</v>
      </c>
      <c r="J86" s="27">
        <v>3221.28</v>
      </c>
      <c r="K86" s="32">
        <v>0</v>
      </c>
      <c r="L86" s="32">
        <v>0</v>
      </c>
      <c r="M86" s="27">
        <f>M87</f>
        <v>0</v>
      </c>
      <c r="N86" s="27">
        <f>N87</f>
        <v>3221.28</v>
      </c>
      <c r="O86" s="27">
        <f>O87</f>
        <v>3221.28</v>
      </c>
      <c r="P86" s="32">
        <v>0</v>
      </c>
      <c r="Q86" s="32">
        <v>0</v>
      </c>
    </row>
    <row r="87" spans="1:17" s="2" customFormat="1" ht="48.75" customHeight="1">
      <c r="A87" s="56" t="s">
        <v>9</v>
      </c>
      <c r="B87" s="57"/>
      <c r="C87" s="58"/>
      <c r="D87" s="26" t="s">
        <v>43</v>
      </c>
      <c r="E87" s="26">
        <v>14</v>
      </c>
      <c r="F87" s="55" t="s">
        <v>67</v>
      </c>
      <c r="G87" s="55"/>
      <c r="H87" s="26" t="s">
        <v>53</v>
      </c>
      <c r="I87" s="27">
        <v>3221.28</v>
      </c>
      <c r="J87" s="27">
        <v>3221.28</v>
      </c>
      <c r="K87" s="32">
        <v>0</v>
      </c>
      <c r="L87" s="32">
        <v>0</v>
      </c>
      <c r="M87" s="27">
        <v>0</v>
      </c>
      <c r="N87" s="27">
        <f>I87+M87</f>
        <v>3221.28</v>
      </c>
      <c r="O87" s="27">
        <f>N87</f>
        <v>3221.28</v>
      </c>
      <c r="P87" s="32">
        <v>0</v>
      </c>
      <c r="Q87" s="32">
        <v>0</v>
      </c>
    </row>
    <row r="88" spans="1:17" s="1" customFormat="1" ht="48.75" customHeight="1">
      <c r="A88" s="63" t="s">
        <v>25</v>
      </c>
      <c r="B88" s="63"/>
      <c r="C88" s="63"/>
      <c r="D88" s="14" t="s">
        <v>44</v>
      </c>
      <c r="E88" s="14"/>
      <c r="F88" s="59"/>
      <c r="G88" s="59"/>
      <c r="H88" s="14"/>
      <c r="I88" s="15">
        <f>I89+I97+I103+I116</f>
        <v>5093172</v>
      </c>
      <c r="J88" s="15">
        <f>J89+J97+J103+J116</f>
        <v>5076672</v>
      </c>
      <c r="K88" s="15">
        <f>K89+K97+K103+K116</f>
        <v>0</v>
      </c>
      <c r="L88" s="15">
        <f>L89+L97+L103+L116</f>
        <v>16500</v>
      </c>
      <c r="M88" s="15">
        <f>M89+M97+M103+M116</f>
        <v>643139.90999999992</v>
      </c>
      <c r="N88" s="15">
        <f t="shared" ref="N88:Q88" si="40">N89+N97+N103+N116</f>
        <v>5736311.9100000001</v>
      </c>
      <c r="O88" s="15">
        <f t="shared" si="40"/>
        <v>5619811.9100000001</v>
      </c>
      <c r="P88" s="15">
        <f t="shared" si="40"/>
        <v>0</v>
      </c>
      <c r="Q88" s="15">
        <f t="shared" si="40"/>
        <v>116500</v>
      </c>
    </row>
    <row r="89" spans="1:17" ht="48.75" customHeight="1">
      <c r="A89" s="82" t="s">
        <v>167</v>
      </c>
      <c r="B89" s="83"/>
      <c r="C89" s="84"/>
      <c r="D89" s="14" t="s">
        <v>44</v>
      </c>
      <c r="E89" s="14" t="s">
        <v>41</v>
      </c>
      <c r="F89" s="85"/>
      <c r="G89" s="86"/>
      <c r="H89" s="14"/>
      <c r="I89" s="15">
        <f>I90</f>
        <v>0</v>
      </c>
      <c r="J89" s="15">
        <v>0</v>
      </c>
      <c r="K89" s="15">
        <v>0</v>
      </c>
      <c r="L89" s="15">
        <v>0</v>
      </c>
      <c r="M89" s="15">
        <f>M90</f>
        <v>530939.40999999992</v>
      </c>
      <c r="N89" s="15">
        <f t="shared" ref="N89:Q89" si="41">N90</f>
        <v>530939.40999999992</v>
      </c>
      <c r="O89" s="15">
        <f t="shared" si="41"/>
        <v>430939.41</v>
      </c>
      <c r="P89" s="15">
        <f t="shared" si="41"/>
        <v>0</v>
      </c>
      <c r="Q89" s="15">
        <f t="shared" si="41"/>
        <v>100000</v>
      </c>
    </row>
    <row r="90" spans="1:17" ht="46.5" customHeight="1">
      <c r="A90" s="60" t="s">
        <v>138</v>
      </c>
      <c r="B90" s="60"/>
      <c r="C90" s="60"/>
      <c r="D90" s="46" t="s">
        <v>44</v>
      </c>
      <c r="E90" s="46" t="s">
        <v>41</v>
      </c>
      <c r="F90" s="72" t="s">
        <v>81</v>
      </c>
      <c r="G90" s="73"/>
      <c r="H90" s="17"/>
      <c r="I90" s="18">
        <f>I91</f>
        <v>0</v>
      </c>
      <c r="J90" s="18">
        <f t="shared" ref="J90:L90" si="42">J91</f>
        <v>0</v>
      </c>
      <c r="K90" s="18">
        <f t="shared" si="42"/>
        <v>0</v>
      </c>
      <c r="L90" s="18">
        <f t="shared" si="42"/>
        <v>0</v>
      </c>
      <c r="M90" s="18">
        <f>M91+M94</f>
        <v>530939.40999999992</v>
      </c>
      <c r="N90" s="18">
        <f t="shared" ref="N90:Q90" si="43">N91+N94</f>
        <v>530939.40999999992</v>
      </c>
      <c r="O90" s="18">
        <f t="shared" si="43"/>
        <v>430939.41</v>
      </c>
      <c r="P90" s="18">
        <f t="shared" si="43"/>
        <v>0</v>
      </c>
      <c r="Q90" s="18">
        <f t="shared" si="43"/>
        <v>100000</v>
      </c>
    </row>
    <row r="91" spans="1:17" s="1" customFormat="1" ht="48.75" customHeight="1">
      <c r="A91" s="87" t="s">
        <v>158</v>
      </c>
      <c r="B91" s="88"/>
      <c r="C91" s="89"/>
      <c r="D91" s="46" t="s">
        <v>44</v>
      </c>
      <c r="E91" s="46" t="s">
        <v>41</v>
      </c>
      <c r="F91" s="72" t="s">
        <v>157</v>
      </c>
      <c r="G91" s="73"/>
      <c r="H91" s="17"/>
      <c r="I91" s="18">
        <f t="shared" ref="I91:K92" si="44">I92</f>
        <v>0</v>
      </c>
      <c r="J91" s="18">
        <f t="shared" si="44"/>
        <v>0</v>
      </c>
      <c r="K91" s="18">
        <f t="shared" si="44"/>
        <v>0</v>
      </c>
      <c r="L91" s="18">
        <v>0</v>
      </c>
      <c r="M91" s="18">
        <f t="shared" ref="M91:M95" si="45">M92</f>
        <v>100000</v>
      </c>
      <c r="N91" s="18">
        <f t="shared" ref="N91:N95" si="46">I91+M91</f>
        <v>100000</v>
      </c>
      <c r="O91" s="18">
        <f t="shared" ref="O91:Q92" si="47">O92</f>
        <v>0</v>
      </c>
      <c r="P91" s="18">
        <f t="shared" si="47"/>
        <v>0</v>
      </c>
      <c r="Q91" s="18">
        <f t="shared" si="47"/>
        <v>100000</v>
      </c>
    </row>
    <row r="92" spans="1:17" ht="75" customHeight="1">
      <c r="A92" s="64" t="s">
        <v>8</v>
      </c>
      <c r="B92" s="64"/>
      <c r="C92" s="64"/>
      <c r="D92" s="45" t="s">
        <v>44</v>
      </c>
      <c r="E92" s="45" t="s">
        <v>41</v>
      </c>
      <c r="F92" s="70" t="s">
        <v>157</v>
      </c>
      <c r="G92" s="71"/>
      <c r="H92" s="20" t="s">
        <v>52</v>
      </c>
      <c r="I92" s="21">
        <f t="shared" si="44"/>
        <v>0</v>
      </c>
      <c r="J92" s="21">
        <f t="shared" si="44"/>
        <v>0</v>
      </c>
      <c r="K92" s="21">
        <f t="shared" si="44"/>
        <v>0</v>
      </c>
      <c r="L92" s="21">
        <v>0</v>
      </c>
      <c r="M92" s="21">
        <f t="shared" si="45"/>
        <v>100000</v>
      </c>
      <c r="N92" s="21">
        <f t="shared" si="46"/>
        <v>100000</v>
      </c>
      <c r="O92" s="21">
        <f t="shared" si="47"/>
        <v>0</v>
      </c>
      <c r="P92" s="21">
        <f t="shared" si="47"/>
        <v>0</v>
      </c>
      <c r="Q92" s="21">
        <f t="shared" si="47"/>
        <v>100000</v>
      </c>
    </row>
    <row r="93" spans="1:17" s="6" customFormat="1" ht="48.75" customHeight="1">
      <c r="A93" s="64" t="s">
        <v>19</v>
      </c>
      <c r="B93" s="64"/>
      <c r="C93" s="64"/>
      <c r="D93" s="44" t="s">
        <v>44</v>
      </c>
      <c r="E93" s="44" t="s">
        <v>41</v>
      </c>
      <c r="F93" s="70" t="s">
        <v>157</v>
      </c>
      <c r="G93" s="71"/>
      <c r="H93" s="26" t="s">
        <v>120</v>
      </c>
      <c r="I93" s="27">
        <v>0</v>
      </c>
      <c r="J93" s="27">
        <v>0</v>
      </c>
      <c r="K93" s="27">
        <v>0</v>
      </c>
      <c r="L93" s="27">
        <v>0</v>
      </c>
      <c r="M93" s="27">
        <v>100000</v>
      </c>
      <c r="N93" s="27">
        <f t="shared" si="46"/>
        <v>100000</v>
      </c>
      <c r="O93" s="27">
        <v>0</v>
      </c>
      <c r="P93" s="27">
        <v>0</v>
      </c>
      <c r="Q93" s="27">
        <v>100000</v>
      </c>
    </row>
    <row r="94" spans="1:17" s="1" customFormat="1" ht="48.75" customHeight="1">
      <c r="A94" s="87" t="s">
        <v>158</v>
      </c>
      <c r="B94" s="88"/>
      <c r="C94" s="89"/>
      <c r="D94" s="46" t="s">
        <v>44</v>
      </c>
      <c r="E94" s="46" t="s">
        <v>41</v>
      </c>
      <c r="F94" s="72" t="s">
        <v>159</v>
      </c>
      <c r="G94" s="73"/>
      <c r="H94" s="17"/>
      <c r="I94" s="18">
        <f t="shared" ref="I94:K95" si="48">I95</f>
        <v>0</v>
      </c>
      <c r="J94" s="18">
        <f t="shared" si="48"/>
        <v>0</v>
      </c>
      <c r="K94" s="18">
        <f t="shared" si="48"/>
        <v>0</v>
      </c>
      <c r="L94" s="18">
        <v>0</v>
      </c>
      <c r="M94" s="18">
        <f t="shared" si="45"/>
        <v>430939.41</v>
      </c>
      <c r="N94" s="18">
        <f t="shared" si="46"/>
        <v>430939.41</v>
      </c>
      <c r="O94" s="18">
        <f>O95</f>
        <v>430939.41</v>
      </c>
      <c r="P94" s="18">
        <f>P95</f>
        <v>0</v>
      </c>
      <c r="Q94" s="18">
        <v>0</v>
      </c>
    </row>
    <row r="95" spans="1:17" ht="75" customHeight="1">
      <c r="A95" s="64" t="s">
        <v>8</v>
      </c>
      <c r="B95" s="64"/>
      <c r="C95" s="64"/>
      <c r="D95" s="45" t="s">
        <v>44</v>
      </c>
      <c r="E95" s="45" t="s">
        <v>41</v>
      </c>
      <c r="F95" s="70" t="s">
        <v>159</v>
      </c>
      <c r="G95" s="71"/>
      <c r="H95" s="20" t="s">
        <v>52</v>
      </c>
      <c r="I95" s="21">
        <f t="shared" si="48"/>
        <v>0</v>
      </c>
      <c r="J95" s="21">
        <f t="shared" si="48"/>
        <v>0</v>
      </c>
      <c r="K95" s="21">
        <f t="shared" si="48"/>
        <v>0</v>
      </c>
      <c r="L95" s="21">
        <v>0</v>
      </c>
      <c r="M95" s="21">
        <f t="shared" si="45"/>
        <v>430939.41</v>
      </c>
      <c r="N95" s="21">
        <f t="shared" si="46"/>
        <v>430939.41</v>
      </c>
      <c r="O95" s="21">
        <f>O96</f>
        <v>430939.41</v>
      </c>
      <c r="P95" s="21">
        <f>P96</f>
        <v>0</v>
      </c>
      <c r="Q95" s="21">
        <v>0</v>
      </c>
    </row>
    <row r="96" spans="1:17" s="6" customFormat="1" ht="48.75" customHeight="1">
      <c r="A96" s="64" t="s">
        <v>19</v>
      </c>
      <c r="B96" s="64"/>
      <c r="C96" s="64"/>
      <c r="D96" s="44" t="s">
        <v>44</v>
      </c>
      <c r="E96" s="44" t="s">
        <v>41</v>
      </c>
      <c r="F96" s="70" t="s">
        <v>159</v>
      </c>
      <c r="G96" s="71"/>
      <c r="H96" s="26" t="s">
        <v>120</v>
      </c>
      <c r="I96" s="27">
        <v>0</v>
      </c>
      <c r="J96" s="27">
        <v>0</v>
      </c>
      <c r="K96" s="27">
        <v>0</v>
      </c>
      <c r="L96" s="27">
        <v>0</v>
      </c>
      <c r="M96" s="27">
        <v>430939.41</v>
      </c>
      <c r="N96" s="27">
        <f>I96+M96</f>
        <v>430939.41</v>
      </c>
      <c r="O96" s="27">
        <f>N96</f>
        <v>430939.41</v>
      </c>
      <c r="P96" s="27">
        <v>0</v>
      </c>
      <c r="Q96" s="27">
        <v>0</v>
      </c>
    </row>
    <row r="97" spans="1:17" ht="48.75" customHeight="1">
      <c r="A97" s="82" t="s">
        <v>88</v>
      </c>
      <c r="B97" s="83"/>
      <c r="C97" s="84"/>
      <c r="D97" s="14" t="s">
        <v>44</v>
      </c>
      <c r="E97" s="14" t="s">
        <v>45</v>
      </c>
      <c r="F97" s="85"/>
      <c r="G97" s="86"/>
      <c r="H97" s="14"/>
      <c r="I97" s="15">
        <v>16500</v>
      </c>
      <c r="J97" s="15">
        <v>0</v>
      </c>
      <c r="K97" s="15">
        <v>0</v>
      </c>
      <c r="L97" s="15">
        <v>16500</v>
      </c>
      <c r="M97" s="15">
        <f t="shared" ref="M97:Q101" si="49">M98</f>
        <v>0</v>
      </c>
      <c r="N97" s="15">
        <f t="shared" si="49"/>
        <v>16500</v>
      </c>
      <c r="O97" s="15">
        <f t="shared" si="49"/>
        <v>0</v>
      </c>
      <c r="P97" s="15">
        <f t="shared" si="49"/>
        <v>0</v>
      </c>
      <c r="Q97" s="15">
        <f t="shared" si="49"/>
        <v>16500</v>
      </c>
    </row>
    <row r="98" spans="1:17" ht="66" customHeight="1">
      <c r="A98" s="60" t="s">
        <v>118</v>
      </c>
      <c r="B98" s="60"/>
      <c r="C98" s="60"/>
      <c r="D98" s="16" t="s">
        <v>44</v>
      </c>
      <c r="E98" s="16" t="s">
        <v>45</v>
      </c>
      <c r="F98" s="72" t="s">
        <v>93</v>
      </c>
      <c r="G98" s="73"/>
      <c r="H98" s="17"/>
      <c r="I98" s="18">
        <v>16500</v>
      </c>
      <c r="J98" s="18">
        <v>0</v>
      </c>
      <c r="K98" s="18">
        <v>0</v>
      </c>
      <c r="L98" s="18">
        <v>16500</v>
      </c>
      <c r="M98" s="18">
        <f t="shared" si="49"/>
        <v>0</v>
      </c>
      <c r="N98" s="18">
        <f t="shared" si="49"/>
        <v>16500</v>
      </c>
      <c r="O98" s="18">
        <v>0</v>
      </c>
      <c r="P98" s="18">
        <f>P99+P103</f>
        <v>0</v>
      </c>
      <c r="Q98" s="18">
        <f>Q99+Q103</f>
        <v>16500</v>
      </c>
    </row>
    <row r="99" spans="1:17" s="1" customFormat="1" ht="78.75" customHeight="1">
      <c r="A99" s="54" t="s">
        <v>122</v>
      </c>
      <c r="B99" s="54"/>
      <c r="C99" s="54"/>
      <c r="D99" s="16" t="s">
        <v>44</v>
      </c>
      <c r="E99" s="16" t="s">
        <v>45</v>
      </c>
      <c r="F99" s="72" t="s">
        <v>95</v>
      </c>
      <c r="G99" s="73"/>
      <c r="H99" s="17"/>
      <c r="I99" s="18">
        <v>16500</v>
      </c>
      <c r="J99" s="18">
        <v>0</v>
      </c>
      <c r="K99" s="18">
        <v>0</v>
      </c>
      <c r="L99" s="18">
        <v>16500</v>
      </c>
      <c r="M99" s="18">
        <f t="shared" si="49"/>
        <v>0</v>
      </c>
      <c r="N99" s="18">
        <f t="shared" si="49"/>
        <v>16500</v>
      </c>
      <c r="O99" s="18">
        <f t="shared" si="49"/>
        <v>0</v>
      </c>
      <c r="P99" s="18">
        <f t="shared" si="49"/>
        <v>0</v>
      </c>
      <c r="Q99" s="18">
        <f t="shared" si="49"/>
        <v>16500</v>
      </c>
    </row>
    <row r="100" spans="1:17" s="1" customFormat="1" ht="48.75" customHeight="1">
      <c r="A100" s="87" t="s">
        <v>112</v>
      </c>
      <c r="B100" s="88"/>
      <c r="C100" s="89"/>
      <c r="D100" s="16" t="s">
        <v>44</v>
      </c>
      <c r="E100" s="16" t="s">
        <v>45</v>
      </c>
      <c r="F100" s="72" t="s">
        <v>107</v>
      </c>
      <c r="G100" s="73"/>
      <c r="H100" s="17"/>
      <c r="I100" s="18">
        <v>16500</v>
      </c>
      <c r="J100" s="18">
        <v>0</v>
      </c>
      <c r="K100" s="18">
        <v>0</v>
      </c>
      <c r="L100" s="18">
        <v>16500</v>
      </c>
      <c r="M100" s="18">
        <f t="shared" si="49"/>
        <v>0</v>
      </c>
      <c r="N100" s="18">
        <f t="shared" si="49"/>
        <v>16500</v>
      </c>
      <c r="O100" s="18">
        <f t="shared" ref="O100:Q101" si="50">O101</f>
        <v>0</v>
      </c>
      <c r="P100" s="18">
        <f t="shared" si="50"/>
        <v>0</v>
      </c>
      <c r="Q100" s="18">
        <f t="shared" si="50"/>
        <v>16500</v>
      </c>
    </row>
    <row r="101" spans="1:17" ht="48.75" customHeight="1">
      <c r="A101" s="74" t="s">
        <v>12</v>
      </c>
      <c r="B101" s="75"/>
      <c r="C101" s="76"/>
      <c r="D101" s="19" t="s">
        <v>44</v>
      </c>
      <c r="E101" s="19" t="s">
        <v>45</v>
      </c>
      <c r="F101" s="70" t="s">
        <v>107</v>
      </c>
      <c r="G101" s="71"/>
      <c r="H101" s="20">
        <v>200</v>
      </c>
      <c r="I101" s="21">
        <v>16500</v>
      </c>
      <c r="J101" s="21">
        <v>0</v>
      </c>
      <c r="K101" s="21">
        <v>0</v>
      </c>
      <c r="L101" s="21">
        <v>16500</v>
      </c>
      <c r="M101" s="21">
        <f t="shared" si="49"/>
        <v>0</v>
      </c>
      <c r="N101" s="21">
        <f t="shared" si="49"/>
        <v>16500</v>
      </c>
      <c r="O101" s="21">
        <f t="shared" si="50"/>
        <v>0</v>
      </c>
      <c r="P101" s="21">
        <f t="shared" si="50"/>
        <v>0</v>
      </c>
      <c r="Q101" s="21">
        <f t="shared" si="50"/>
        <v>16500</v>
      </c>
    </row>
    <row r="102" spans="1:17" s="6" customFormat="1" ht="48.75" customHeight="1">
      <c r="A102" s="79" t="s">
        <v>13</v>
      </c>
      <c r="B102" s="80"/>
      <c r="C102" s="81"/>
      <c r="D102" s="25" t="s">
        <v>44</v>
      </c>
      <c r="E102" s="25" t="s">
        <v>45</v>
      </c>
      <c r="F102" s="70" t="s">
        <v>107</v>
      </c>
      <c r="G102" s="71"/>
      <c r="H102" s="26">
        <v>240</v>
      </c>
      <c r="I102" s="27">
        <v>16500</v>
      </c>
      <c r="J102" s="27">
        <v>0</v>
      </c>
      <c r="K102" s="27">
        <v>0</v>
      </c>
      <c r="L102" s="27">
        <v>16500</v>
      </c>
      <c r="M102" s="27">
        <v>0</v>
      </c>
      <c r="N102" s="27">
        <f>I102+M102</f>
        <v>16500</v>
      </c>
      <c r="O102" s="27">
        <v>0</v>
      </c>
      <c r="P102" s="27">
        <v>0</v>
      </c>
      <c r="Q102" s="27">
        <v>16500</v>
      </c>
    </row>
    <row r="103" spans="1:17" ht="48.75" customHeight="1">
      <c r="A103" s="82" t="s">
        <v>26</v>
      </c>
      <c r="B103" s="83"/>
      <c r="C103" s="84"/>
      <c r="D103" s="14" t="s">
        <v>44</v>
      </c>
      <c r="E103" s="14" t="s">
        <v>46</v>
      </c>
      <c r="F103" s="85"/>
      <c r="G103" s="86"/>
      <c r="H103" s="14"/>
      <c r="I103" s="15">
        <v>4999553</v>
      </c>
      <c r="J103" s="15">
        <v>4999553</v>
      </c>
      <c r="K103" s="15">
        <v>0</v>
      </c>
      <c r="L103" s="15">
        <v>0</v>
      </c>
      <c r="M103" s="15">
        <f>M104</f>
        <v>-20000.5</v>
      </c>
      <c r="N103" s="15">
        <f>N104</f>
        <v>4979552.5</v>
      </c>
      <c r="O103" s="15">
        <f t="shared" ref="O103:Q103" si="51">O104</f>
        <v>4979552.5</v>
      </c>
      <c r="P103" s="15">
        <f t="shared" si="51"/>
        <v>0</v>
      </c>
      <c r="Q103" s="15">
        <f t="shared" si="51"/>
        <v>0</v>
      </c>
    </row>
    <row r="104" spans="1:17" ht="48.75" customHeight="1">
      <c r="A104" s="87" t="s">
        <v>124</v>
      </c>
      <c r="B104" s="88"/>
      <c r="C104" s="89"/>
      <c r="D104" s="16" t="s">
        <v>44</v>
      </c>
      <c r="E104" s="16" t="s">
        <v>46</v>
      </c>
      <c r="F104" s="72" t="s">
        <v>68</v>
      </c>
      <c r="G104" s="73"/>
      <c r="H104" s="17"/>
      <c r="I104" s="18">
        <v>4999553</v>
      </c>
      <c r="J104" s="18">
        <v>4999553</v>
      </c>
      <c r="K104" s="18">
        <v>0</v>
      </c>
      <c r="L104" s="18">
        <v>0</v>
      </c>
      <c r="M104" s="18">
        <f t="shared" ref="M104:Q104" si="52">M105+M109</f>
        <v>-20000.5</v>
      </c>
      <c r="N104" s="18">
        <f t="shared" si="52"/>
        <v>4979552.5</v>
      </c>
      <c r="O104" s="18">
        <f t="shared" si="52"/>
        <v>4979552.5</v>
      </c>
      <c r="P104" s="18">
        <f t="shared" si="52"/>
        <v>0</v>
      </c>
      <c r="Q104" s="18">
        <f t="shared" si="52"/>
        <v>0</v>
      </c>
    </row>
    <row r="105" spans="1:17" s="1" customFormat="1" ht="48.75" customHeight="1">
      <c r="A105" s="94" t="s">
        <v>60</v>
      </c>
      <c r="B105" s="95"/>
      <c r="C105" s="96"/>
      <c r="D105" s="16" t="s">
        <v>44</v>
      </c>
      <c r="E105" s="16" t="s">
        <v>46</v>
      </c>
      <c r="F105" s="72" t="s">
        <v>69</v>
      </c>
      <c r="G105" s="73"/>
      <c r="H105" s="17"/>
      <c r="I105" s="18">
        <v>592200</v>
      </c>
      <c r="J105" s="18">
        <v>592200</v>
      </c>
      <c r="K105" s="18">
        <v>0</v>
      </c>
      <c r="L105" s="18">
        <v>0</v>
      </c>
      <c r="M105" s="18">
        <f t="shared" ref="M105:Q107" si="53">M106</f>
        <v>-100000</v>
      </c>
      <c r="N105" s="18">
        <f t="shared" si="53"/>
        <v>492200</v>
      </c>
      <c r="O105" s="18">
        <f t="shared" si="53"/>
        <v>492200</v>
      </c>
      <c r="P105" s="18">
        <f t="shared" si="53"/>
        <v>0</v>
      </c>
      <c r="Q105" s="18">
        <f t="shared" si="53"/>
        <v>0</v>
      </c>
    </row>
    <row r="106" spans="1:17" s="1" customFormat="1" ht="48.75" customHeight="1">
      <c r="A106" s="87" t="s">
        <v>115</v>
      </c>
      <c r="B106" s="88"/>
      <c r="C106" s="89"/>
      <c r="D106" s="16" t="s">
        <v>44</v>
      </c>
      <c r="E106" s="16" t="s">
        <v>46</v>
      </c>
      <c r="F106" s="72" t="s">
        <v>86</v>
      </c>
      <c r="G106" s="73"/>
      <c r="H106" s="17"/>
      <c r="I106" s="18">
        <v>592200</v>
      </c>
      <c r="J106" s="18">
        <v>592200</v>
      </c>
      <c r="K106" s="18">
        <v>0</v>
      </c>
      <c r="L106" s="18">
        <v>0</v>
      </c>
      <c r="M106" s="18">
        <f t="shared" si="53"/>
        <v>-100000</v>
      </c>
      <c r="N106" s="18">
        <f t="shared" si="53"/>
        <v>492200</v>
      </c>
      <c r="O106" s="18">
        <f t="shared" ref="O106:O115" si="54">N106</f>
        <v>492200</v>
      </c>
      <c r="P106" s="18">
        <v>0</v>
      </c>
      <c r="Q106" s="18">
        <v>0</v>
      </c>
    </row>
    <row r="107" spans="1:17" ht="48.75" customHeight="1">
      <c r="A107" s="74" t="s">
        <v>12</v>
      </c>
      <c r="B107" s="75"/>
      <c r="C107" s="76"/>
      <c r="D107" s="19" t="s">
        <v>44</v>
      </c>
      <c r="E107" s="19" t="s">
        <v>46</v>
      </c>
      <c r="F107" s="70" t="s">
        <v>86</v>
      </c>
      <c r="G107" s="71"/>
      <c r="H107" s="20">
        <v>200</v>
      </c>
      <c r="I107" s="21">
        <v>592200</v>
      </c>
      <c r="J107" s="21">
        <v>592200</v>
      </c>
      <c r="K107" s="21">
        <v>0</v>
      </c>
      <c r="L107" s="21">
        <v>0</v>
      </c>
      <c r="M107" s="21">
        <f t="shared" si="53"/>
        <v>-100000</v>
      </c>
      <c r="N107" s="21">
        <f t="shared" si="53"/>
        <v>492200</v>
      </c>
      <c r="O107" s="21">
        <f t="shared" si="54"/>
        <v>492200</v>
      </c>
      <c r="P107" s="21">
        <v>0</v>
      </c>
      <c r="Q107" s="21">
        <v>0</v>
      </c>
    </row>
    <row r="108" spans="1:17" s="6" customFormat="1" ht="48.75" customHeight="1">
      <c r="A108" s="79" t="s">
        <v>13</v>
      </c>
      <c r="B108" s="80"/>
      <c r="C108" s="81"/>
      <c r="D108" s="25" t="s">
        <v>44</v>
      </c>
      <c r="E108" s="25" t="s">
        <v>46</v>
      </c>
      <c r="F108" s="70" t="s">
        <v>86</v>
      </c>
      <c r="G108" s="71"/>
      <c r="H108" s="26">
        <v>240</v>
      </c>
      <c r="I108" s="27">
        <v>592200</v>
      </c>
      <c r="J108" s="27">
        <v>592200</v>
      </c>
      <c r="K108" s="27">
        <v>0</v>
      </c>
      <c r="L108" s="27">
        <v>0</v>
      </c>
      <c r="M108" s="27">
        <v>-100000</v>
      </c>
      <c r="N108" s="27">
        <f>I108+M108</f>
        <v>492200</v>
      </c>
      <c r="O108" s="27">
        <f t="shared" si="54"/>
        <v>492200</v>
      </c>
      <c r="P108" s="27">
        <v>0</v>
      </c>
      <c r="Q108" s="27">
        <v>0</v>
      </c>
    </row>
    <row r="109" spans="1:17" s="1" customFormat="1" ht="48.75" customHeight="1">
      <c r="A109" s="60" t="s">
        <v>61</v>
      </c>
      <c r="B109" s="60"/>
      <c r="C109" s="60"/>
      <c r="D109" s="16" t="s">
        <v>44</v>
      </c>
      <c r="E109" s="16" t="s">
        <v>46</v>
      </c>
      <c r="F109" s="50" t="s">
        <v>70</v>
      </c>
      <c r="G109" s="50"/>
      <c r="H109" s="17"/>
      <c r="I109" s="18">
        <v>4407353</v>
      </c>
      <c r="J109" s="18">
        <v>4407353</v>
      </c>
      <c r="K109" s="18">
        <v>0</v>
      </c>
      <c r="L109" s="18">
        <v>0</v>
      </c>
      <c r="M109" s="18">
        <f t="shared" ref="M109:Q109" si="55">M110+M113</f>
        <v>79999.5</v>
      </c>
      <c r="N109" s="18">
        <f t="shared" si="55"/>
        <v>4487352.5</v>
      </c>
      <c r="O109" s="18">
        <f t="shared" si="55"/>
        <v>4487352.5</v>
      </c>
      <c r="P109" s="18">
        <f t="shared" si="55"/>
        <v>0</v>
      </c>
      <c r="Q109" s="18">
        <f t="shared" si="55"/>
        <v>0</v>
      </c>
    </row>
    <row r="110" spans="1:17" s="1" customFormat="1" ht="48.75" customHeight="1">
      <c r="A110" s="60" t="s">
        <v>78</v>
      </c>
      <c r="B110" s="60"/>
      <c r="C110" s="60"/>
      <c r="D110" s="37" t="s">
        <v>44</v>
      </c>
      <c r="E110" s="37" t="s">
        <v>46</v>
      </c>
      <c r="F110" s="50" t="s">
        <v>79</v>
      </c>
      <c r="G110" s="50"/>
      <c r="H110" s="17"/>
      <c r="I110" s="18">
        <v>2177353</v>
      </c>
      <c r="J110" s="18">
        <v>2177353</v>
      </c>
      <c r="K110" s="18">
        <v>0</v>
      </c>
      <c r="L110" s="18">
        <v>0</v>
      </c>
      <c r="M110" s="18">
        <f>M111</f>
        <v>79999.5</v>
      </c>
      <c r="N110" s="18">
        <f>N111</f>
        <v>2257352.5</v>
      </c>
      <c r="O110" s="18">
        <f t="shared" ref="O110:O112" si="56">N110</f>
        <v>2257352.5</v>
      </c>
      <c r="P110" s="18">
        <v>0</v>
      </c>
      <c r="Q110" s="18">
        <v>0</v>
      </c>
    </row>
    <row r="111" spans="1:17" ht="48.75" customHeight="1">
      <c r="A111" s="51" t="s">
        <v>12</v>
      </c>
      <c r="B111" s="51"/>
      <c r="C111" s="51"/>
      <c r="D111" s="38" t="s">
        <v>44</v>
      </c>
      <c r="E111" s="38" t="s">
        <v>46</v>
      </c>
      <c r="F111" s="55" t="s">
        <v>79</v>
      </c>
      <c r="G111" s="55"/>
      <c r="H111" s="20">
        <v>200</v>
      </c>
      <c r="I111" s="21">
        <v>2177353</v>
      </c>
      <c r="J111" s="21">
        <v>2177353</v>
      </c>
      <c r="K111" s="21">
        <v>0</v>
      </c>
      <c r="L111" s="21">
        <v>0</v>
      </c>
      <c r="M111" s="21">
        <f>M112</f>
        <v>79999.5</v>
      </c>
      <c r="N111" s="21">
        <f>N112</f>
        <v>2257352.5</v>
      </c>
      <c r="O111" s="21">
        <f t="shared" si="56"/>
        <v>2257352.5</v>
      </c>
      <c r="P111" s="21">
        <v>0</v>
      </c>
      <c r="Q111" s="21">
        <v>0</v>
      </c>
    </row>
    <row r="112" spans="1:17" s="2" customFormat="1" ht="48.75" customHeight="1">
      <c r="A112" s="64" t="s">
        <v>13</v>
      </c>
      <c r="B112" s="64"/>
      <c r="C112" s="64"/>
      <c r="D112" s="36" t="s">
        <v>44</v>
      </c>
      <c r="E112" s="36" t="s">
        <v>46</v>
      </c>
      <c r="F112" s="55" t="s">
        <v>79</v>
      </c>
      <c r="G112" s="55"/>
      <c r="H112" s="26">
        <v>240</v>
      </c>
      <c r="I112" s="27">
        <v>2177353</v>
      </c>
      <c r="J112" s="27">
        <v>2177353</v>
      </c>
      <c r="K112" s="27">
        <v>0</v>
      </c>
      <c r="L112" s="27">
        <v>0</v>
      </c>
      <c r="M112" s="27">
        <v>79999.5</v>
      </c>
      <c r="N112" s="27">
        <f>I112+M112</f>
        <v>2257352.5</v>
      </c>
      <c r="O112" s="27">
        <f t="shared" si="56"/>
        <v>2257352.5</v>
      </c>
      <c r="P112" s="27">
        <v>0</v>
      </c>
      <c r="Q112" s="27">
        <v>0</v>
      </c>
    </row>
    <row r="113" spans="1:17" s="1" customFormat="1" ht="48.75" customHeight="1">
      <c r="A113" s="60" t="s">
        <v>145</v>
      </c>
      <c r="B113" s="60"/>
      <c r="C113" s="60"/>
      <c r="D113" s="16" t="s">
        <v>44</v>
      </c>
      <c r="E113" s="16" t="s">
        <v>46</v>
      </c>
      <c r="F113" s="50" t="s">
        <v>146</v>
      </c>
      <c r="G113" s="50"/>
      <c r="H113" s="17"/>
      <c r="I113" s="18">
        <v>2230000</v>
      </c>
      <c r="J113" s="18">
        <v>2230000</v>
      </c>
      <c r="K113" s="18">
        <v>0</v>
      </c>
      <c r="L113" s="18">
        <v>0</v>
      </c>
      <c r="M113" s="18">
        <f>M114</f>
        <v>0</v>
      </c>
      <c r="N113" s="18">
        <f>N114</f>
        <v>2230000</v>
      </c>
      <c r="O113" s="18">
        <f t="shared" si="54"/>
        <v>2230000</v>
      </c>
      <c r="P113" s="18">
        <v>0</v>
      </c>
      <c r="Q113" s="18">
        <v>0</v>
      </c>
    </row>
    <row r="114" spans="1:17" ht="48.75" customHeight="1">
      <c r="A114" s="51" t="s">
        <v>12</v>
      </c>
      <c r="B114" s="51"/>
      <c r="C114" s="51"/>
      <c r="D114" s="19" t="s">
        <v>44</v>
      </c>
      <c r="E114" s="19" t="s">
        <v>46</v>
      </c>
      <c r="F114" s="55" t="s">
        <v>146</v>
      </c>
      <c r="G114" s="55"/>
      <c r="H114" s="20">
        <v>200</v>
      </c>
      <c r="I114" s="21">
        <v>2230000</v>
      </c>
      <c r="J114" s="21">
        <v>2230000</v>
      </c>
      <c r="K114" s="21">
        <v>0</v>
      </c>
      <c r="L114" s="21">
        <v>0</v>
      </c>
      <c r="M114" s="21">
        <f>M115</f>
        <v>0</v>
      </c>
      <c r="N114" s="21">
        <f>N115</f>
        <v>2230000</v>
      </c>
      <c r="O114" s="21">
        <f t="shared" si="54"/>
        <v>2230000</v>
      </c>
      <c r="P114" s="21">
        <v>0</v>
      </c>
      <c r="Q114" s="21">
        <v>0</v>
      </c>
    </row>
    <row r="115" spans="1:17" s="2" customFormat="1" ht="48.75" customHeight="1">
      <c r="A115" s="64" t="s">
        <v>13</v>
      </c>
      <c r="B115" s="64"/>
      <c r="C115" s="64"/>
      <c r="D115" s="25" t="s">
        <v>44</v>
      </c>
      <c r="E115" s="25" t="s">
        <v>46</v>
      </c>
      <c r="F115" s="55" t="s">
        <v>146</v>
      </c>
      <c r="G115" s="55"/>
      <c r="H115" s="26">
        <v>240</v>
      </c>
      <c r="I115" s="27">
        <v>2230000</v>
      </c>
      <c r="J115" s="27">
        <v>2230000</v>
      </c>
      <c r="K115" s="27">
        <v>0</v>
      </c>
      <c r="L115" s="27">
        <v>0</v>
      </c>
      <c r="M115" s="27">
        <v>0</v>
      </c>
      <c r="N115" s="27">
        <f>I115+M115</f>
        <v>2230000</v>
      </c>
      <c r="O115" s="27">
        <f t="shared" si="54"/>
        <v>2230000</v>
      </c>
      <c r="P115" s="27">
        <v>0</v>
      </c>
      <c r="Q115" s="27">
        <v>0</v>
      </c>
    </row>
    <row r="116" spans="1:17" s="1" customFormat="1" ht="48.75" customHeight="1">
      <c r="A116" s="63" t="s">
        <v>27</v>
      </c>
      <c r="B116" s="63"/>
      <c r="C116" s="63"/>
      <c r="D116" s="14" t="s">
        <v>44</v>
      </c>
      <c r="E116" s="14">
        <v>10</v>
      </c>
      <c r="F116" s="59"/>
      <c r="G116" s="59"/>
      <c r="H116" s="14"/>
      <c r="I116" s="15">
        <v>77119</v>
      </c>
      <c r="J116" s="15">
        <v>77119</v>
      </c>
      <c r="K116" s="15">
        <v>0</v>
      </c>
      <c r="L116" s="15">
        <v>0</v>
      </c>
      <c r="M116" s="15">
        <f>M117</f>
        <v>132201</v>
      </c>
      <c r="N116" s="15">
        <f>N117</f>
        <v>209320</v>
      </c>
      <c r="O116" s="15">
        <f t="shared" ref="O116:Q116" si="57">O117</f>
        <v>209320</v>
      </c>
      <c r="P116" s="15">
        <f t="shared" si="57"/>
        <v>0</v>
      </c>
      <c r="Q116" s="15">
        <f t="shared" si="57"/>
        <v>0</v>
      </c>
    </row>
    <row r="117" spans="1:17" s="2" customFormat="1" ht="48.75" customHeight="1">
      <c r="A117" s="54" t="s">
        <v>118</v>
      </c>
      <c r="B117" s="54"/>
      <c r="C117" s="54"/>
      <c r="D117" s="23" t="s">
        <v>44</v>
      </c>
      <c r="E117" s="23">
        <v>10</v>
      </c>
      <c r="F117" s="50" t="s">
        <v>93</v>
      </c>
      <c r="G117" s="50"/>
      <c r="H117" s="23"/>
      <c r="I117" s="24">
        <v>77119</v>
      </c>
      <c r="J117" s="24">
        <v>77119</v>
      </c>
      <c r="K117" s="24">
        <v>0</v>
      </c>
      <c r="L117" s="24">
        <v>0</v>
      </c>
      <c r="M117" s="24">
        <f t="shared" ref="M117:Q117" si="58">M118+M122</f>
        <v>132201</v>
      </c>
      <c r="N117" s="24">
        <f t="shared" si="58"/>
        <v>209320</v>
      </c>
      <c r="O117" s="24">
        <f t="shared" si="58"/>
        <v>209320</v>
      </c>
      <c r="P117" s="24">
        <f t="shared" si="58"/>
        <v>0</v>
      </c>
      <c r="Q117" s="24">
        <f t="shared" si="58"/>
        <v>0</v>
      </c>
    </row>
    <row r="118" spans="1:17" s="2" customFormat="1" ht="85.5" customHeight="1">
      <c r="A118" s="54" t="s">
        <v>122</v>
      </c>
      <c r="B118" s="54"/>
      <c r="C118" s="54"/>
      <c r="D118" s="23" t="s">
        <v>44</v>
      </c>
      <c r="E118" s="23">
        <v>10</v>
      </c>
      <c r="F118" s="50" t="s">
        <v>95</v>
      </c>
      <c r="G118" s="50"/>
      <c r="H118" s="23"/>
      <c r="I118" s="24">
        <v>60319</v>
      </c>
      <c r="J118" s="24">
        <v>60319</v>
      </c>
      <c r="K118" s="24">
        <v>0</v>
      </c>
      <c r="L118" s="24">
        <v>0</v>
      </c>
      <c r="M118" s="24">
        <f t="shared" ref="M118:Q120" si="59">M119</f>
        <v>132201</v>
      </c>
      <c r="N118" s="24">
        <f t="shared" si="59"/>
        <v>192520</v>
      </c>
      <c r="O118" s="24">
        <f>N118</f>
        <v>192520</v>
      </c>
      <c r="P118" s="24">
        <v>0</v>
      </c>
      <c r="Q118" s="24">
        <v>0</v>
      </c>
    </row>
    <row r="119" spans="1:17" s="2" customFormat="1" ht="48.75" customHeight="1">
      <c r="A119" s="60" t="s">
        <v>28</v>
      </c>
      <c r="B119" s="60"/>
      <c r="C119" s="60"/>
      <c r="D119" s="23" t="s">
        <v>44</v>
      </c>
      <c r="E119" s="23">
        <v>10</v>
      </c>
      <c r="F119" s="50" t="s">
        <v>100</v>
      </c>
      <c r="G119" s="50"/>
      <c r="H119" s="23"/>
      <c r="I119" s="24">
        <v>60319</v>
      </c>
      <c r="J119" s="24">
        <v>60319</v>
      </c>
      <c r="K119" s="24">
        <v>0</v>
      </c>
      <c r="L119" s="24">
        <v>0</v>
      </c>
      <c r="M119" s="24">
        <f t="shared" si="59"/>
        <v>132201</v>
      </c>
      <c r="N119" s="24">
        <f t="shared" si="59"/>
        <v>192520</v>
      </c>
      <c r="O119" s="24">
        <f t="shared" si="59"/>
        <v>192520</v>
      </c>
      <c r="P119" s="24">
        <f t="shared" si="59"/>
        <v>0</v>
      </c>
      <c r="Q119" s="24">
        <f t="shared" si="59"/>
        <v>0</v>
      </c>
    </row>
    <row r="120" spans="1:17" s="6" customFormat="1" ht="48.75" customHeight="1">
      <c r="A120" s="64" t="s">
        <v>12</v>
      </c>
      <c r="B120" s="64"/>
      <c r="C120" s="64"/>
      <c r="D120" s="26" t="s">
        <v>44</v>
      </c>
      <c r="E120" s="26">
        <v>10</v>
      </c>
      <c r="F120" s="55" t="s">
        <v>100</v>
      </c>
      <c r="G120" s="55"/>
      <c r="H120" s="26">
        <v>200</v>
      </c>
      <c r="I120" s="27">
        <v>60319</v>
      </c>
      <c r="J120" s="27">
        <v>60319</v>
      </c>
      <c r="K120" s="27">
        <v>0</v>
      </c>
      <c r="L120" s="27">
        <v>0</v>
      </c>
      <c r="M120" s="27">
        <f t="shared" si="59"/>
        <v>132201</v>
      </c>
      <c r="N120" s="27">
        <f t="shared" si="59"/>
        <v>192520</v>
      </c>
      <c r="O120" s="27">
        <f t="shared" ref="O120:O121" si="60">N120</f>
        <v>192520</v>
      </c>
      <c r="P120" s="27">
        <v>0</v>
      </c>
      <c r="Q120" s="27">
        <v>0</v>
      </c>
    </row>
    <row r="121" spans="1:17" s="6" customFormat="1" ht="48.75" customHeight="1">
      <c r="A121" s="64" t="s">
        <v>13</v>
      </c>
      <c r="B121" s="64"/>
      <c r="C121" s="64"/>
      <c r="D121" s="26" t="s">
        <v>44</v>
      </c>
      <c r="E121" s="26">
        <v>10</v>
      </c>
      <c r="F121" s="55" t="s">
        <v>100</v>
      </c>
      <c r="G121" s="55"/>
      <c r="H121" s="26">
        <v>240</v>
      </c>
      <c r="I121" s="27">
        <v>60319</v>
      </c>
      <c r="J121" s="27">
        <v>60319</v>
      </c>
      <c r="K121" s="27">
        <v>0</v>
      </c>
      <c r="L121" s="27">
        <v>0</v>
      </c>
      <c r="M121" s="27">
        <v>132201</v>
      </c>
      <c r="N121" s="27">
        <f>I121+M121</f>
        <v>192520</v>
      </c>
      <c r="O121" s="27">
        <f t="shared" si="60"/>
        <v>192520</v>
      </c>
      <c r="P121" s="27">
        <v>0</v>
      </c>
      <c r="Q121" s="27">
        <v>0</v>
      </c>
    </row>
    <row r="122" spans="1:17" s="2" customFormat="1" ht="61.5" customHeight="1">
      <c r="A122" s="54" t="s">
        <v>152</v>
      </c>
      <c r="B122" s="54"/>
      <c r="C122" s="54"/>
      <c r="D122" s="23" t="s">
        <v>44</v>
      </c>
      <c r="E122" s="23">
        <v>10</v>
      </c>
      <c r="F122" s="50" t="s">
        <v>151</v>
      </c>
      <c r="G122" s="50"/>
      <c r="H122" s="23"/>
      <c r="I122" s="24">
        <v>16800</v>
      </c>
      <c r="J122" s="24">
        <v>16800</v>
      </c>
      <c r="K122" s="24">
        <v>0</v>
      </c>
      <c r="L122" s="24">
        <v>0</v>
      </c>
      <c r="M122" s="24">
        <f t="shared" ref="M122:Q124" si="61">M123</f>
        <v>0</v>
      </c>
      <c r="N122" s="24">
        <f t="shared" si="61"/>
        <v>16800</v>
      </c>
      <c r="O122" s="24">
        <f>N122</f>
        <v>16800</v>
      </c>
      <c r="P122" s="24">
        <v>0</v>
      </c>
      <c r="Q122" s="24">
        <v>0</v>
      </c>
    </row>
    <row r="123" spans="1:17" s="2" customFormat="1" ht="48.75" customHeight="1">
      <c r="A123" s="60" t="s">
        <v>153</v>
      </c>
      <c r="B123" s="60"/>
      <c r="C123" s="60"/>
      <c r="D123" s="23" t="s">
        <v>44</v>
      </c>
      <c r="E123" s="23">
        <v>10</v>
      </c>
      <c r="F123" s="50" t="s">
        <v>154</v>
      </c>
      <c r="G123" s="50"/>
      <c r="H123" s="23"/>
      <c r="I123" s="24">
        <v>16800</v>
      </c>
      <c r="J123" s="24">
        <v>16800</v>
      </c>
      <c r="K123" s="24">
        <v>0</v>
      </c>
      <c r="L123" s="24">
        <v>0</v>
      </c>
      <c r="M123" s="24">
        <f t="shared" si="61"/>
        <v>0</v>
      </c>
      <c r="N123" s="24">
        <f t="shared" si="61"/>
        <v>16800</v>
      </c>
      <c r="O123" s="24">
        <f t="shared" si="61"/>
        <v>16800</v>
      </c>
      <c r="P123" s="24">
        <f t="shared" si="61"/>
        <v>0</v>
      </c>
      <c r="Q123" s="24">
        <f t="shared" si="61"/>
        <v>0</v>
      </c>
    </row>
    <row r="124" spans="1:17" s="6" customFormat="1" ht="48.75" customHeight="1">
      <c r="A124" s="64" t="s">
        <v>12</v>
      </c>
      <c r="B124" s="64"/>
      <c r="C124" s="64"/>
      <c r="D124" s="26" t="s">
        <v>44</v>
      </c>
      <c r="E124" s="26">
        <v>10</v>
      </c>
      <c r="F124" s="55" t="s">
        <v>154</v>
      </c>
      <c r="G124" s="55"/>
      <c r="H124" s="26">
        <v>200</v>
      </c>
      <c r="I124" s="27">
        <v>16800</v>
      </c>
      <c r="J124" s="27">
        <v>16800</v>
      </c>
      <c r="K124" s="27">
        <v>0</v>
      </c>
      <c r="L124" s="27">
        <v>0</v>
      </c>
      <c r="M124" s="27">
        <f t="shared" si="61"/>
        <v>0</v>
      </c>
      <c r="N124" s="27">
        <f t="shared" si="61"/>
        <v>16800</v>
      </c>
      <c r="O124" s="27">
        <f t="shared" ref="O124:O125" si="62">N124</f>
        <v>16800</v>
      </c>
      <c r="P124" s="27">
        <v>0</v>
      </c>
      <c r="Q124" s="27">
        <v>0</v>
      </c>
    </row>
    <row r="125" spans="1:17" s="6" customFormat="1" ht="48.75" customHeight="1">
      <c r="A125" s="64" t="s">
        <v>13</v>
      </c>
      <c r="B125" s="64"/>
      <c r="C125" s="64"/>
      <c r="D125" s="26" t="s">
        <v>44</v>
      </c>
      <c r="E125" s="26">
        <v>10</v>
      </c>
      <c r="F125" s="55" t="s">
        <v>154</v>
      </c>
      <c r="G125" s="55"/>
      <c r="H125" s="26">
        <v>240</v>
      </c>
      <c r="I125" s="27">
        <v>16800</v>
      </c>
      <c r="J125" s="27">
        <v>16800</v>
      </c>
      <c r="K125" s="27">
        <v>0</v>
      </c>
      <c r="L125" s="27">
        <v>0</v>
      </c>
      <c r="M125" s="27">
        <v>0</v>
      </c>
      <c r="N125" s="27">
        <f>I125+M125</f>
        <v>16800</v>
      </c>
      <c r="O125" s="27">
        <f t="shared" si="62"/>
        <v>16800</v>
      </c>
      <c r="P125" s="27">
        <v>0</v>
      </c>
      <c r="Q125" s="27">
        <v>0</v>
      </c>
    </row>
    <row r="126" spans="1:17" s="1" customFormat="1" ht="48.75" customHeight="1">
      <c r="A126" s="63" t="s">
        <v>29</v>
      </c>
      <c r="B126" s="63"/>
      <c r="C126" s="63"/>
      <c r="D126" s="14" t="s">
        <v>45</v>
      </c>
      <c r="E126" s="14"/>
      <c r="F126" s="59"/>
      <c r="G126" s="59"/>
      <c r="H126" s="14"/>
      <c r="I126" s="15">
        <v>1816665</v>
      </c>
      <c r="J126" s="15">
        <v>1816665</v>
      </c>
      <c r="K126" s="15">
        <v>0</v>
      </c>
      <c r="L126" s="15">
        <v>0</v>
      </c>
      <c r="M126" s="15">
        <f t="shared" ref="M126:Q126" si="63">M127+M138</f>
        <v>16037.640000000014</v>
      </c>
      <c r="N126" s="15">
        <f t="shared" si="63"/>
        <v>1832702.6400000001</v>
      </c>
      <c r="O126" s="15">
        <f t="shared" si="63"/>
        <v>1832702.6400000001</v>
      </c>
      <c r="P126" s="15">
        <f t="shared" si="63"/>
        <v>0</v>
      </c>
      <c r="Q126" s="15">
        <f t="shared" si="63"/>
        <v>0</v>
      </c>
    </row>
    <row r="127" spans="1:17" ht="48.75" customHeight="1">
      <c r="A127" s="68" t="s">
        <v>30</v>
      </c>
      <c r="B127" s="68"/>
      <c r="C127" s="68"/>
      <c r="D127" s="14" t="s">
        <v>45</v>
      </c>
      <c r="E127" s="14" t="s">
        <v>41</v>
      </c>
      <c r="F127" s="59"/>
      <c r="G127" s="59"/>
      <c r="H127" s="14"/>
      <c r="I127" s="15">
        <v>153000</v>
      </c>
      <c r="J127" s="15">
        <v>153000</v>
      </c>
      <c r="K127" s="15">
        <v>0</v>
      </c>
      <c r="L127" s="15">
        <v>0</v>
      </c>
      <c r="M127" s="15">
        <f t="shared" ref="M127:Q127" si="64">M128</f>
        <v>21000</v>
      </c>
      <c r="N127" s="15">
        <f t="shared" si="64"/>
        <v>174000</v>
      </c>
      <c r="O127" s="15">
        <f t="shared" si="64"/>
        <v>174000</v>
      </c>
      <c r="P127" s="15">
        <f t="shared" si="64"/>
        <v>0</v>
      </c>
      <c r="Q127" s="15">
        <f t="shared" si="64"/>
        <v>0</v>
      </c>
    </row>
    <row r="128" spans="1:17" s="1" customFormat="1" ht="67.5" customHeight="1">
      <c r="A128" s="63" t="s">
        <v>125</v>
      </c>
      <c r="B128" s="63"/>
      <c r="C128" s="63"/>
      <c r="D128" s="14" t="s">
        <v>45</v>
      </c>
      <c r="E128" s="14" t="s">
        <v>41</v>
      </c>
      <c r="F128" s="59" t="s">
        <v>90</v>
      </c>
      <c r="G128" s="59"/>
      <c r="H128" s="14"/>
      <c r="I128" s="15">
        <v>153000</v>
      </c>
      <c r="J128" s="15">
        <v>153000</v>
      </c>
      <c r="K128" s="15">
        <v>0</v>
      </c>
      <c r="L128" s="15">
        <v>0</v>
      </c>
      <c r="M128" s="15">
        <f>M129+M133</f>
        <v>21000</v>
      </c>
      <c r="N128" s="15">
        <f t="shared" ref="N128:Q128" si="65">N129+N133</f>
        <v>174000</v>
      </c>
      <c r="O128" s="15">
        <f t="shared" si="65"/>
        <v>174000</v>
      </c>
      <c r="P128" s="15">
        <f t="shared" si="65"/>
        <v>0</v>
      </c>
      <c r="Q128" s="15">
        <f t="shared" si="65"/>
        <v>0</v>
      </c>
    </row>
    <row r="129" spans="1:17" s="1" customFormat="1" ht="48.75" customHeight="1">
      <c r="A129" s="60" t="s">
        <v>89</v>
      </c>
      <c r="B129" s="60"/>
      <c r="C129" s="60"/>
      <c r="D129" s="17" t="s">
        <v>45</v>
      </c>
      <c r="E129" s="16" t="s">
        <v>41</v>
      </c>
      <c r="F129" s="61" t="s">
        <v>91</v>
      </c>
      <c r="G129" s="61"/>
      <c r="H129" s="17"/>
      <c r="I129" s="18">
        <v>153000</v>
      </c>
      <c r="J129" s="18">
        <v>153000</v>
      </c>
      <c r="K129" s="18">
        <v>0</v>
      </c>
      <c r="L129" s="18">
        <v>0</v>
      </c>
      <c r="M129" s="18">
        <f t="shared" ref="M129:N135" si="66">M130</f>
        <v>0</v>
      </c>
      <c r="N129" s="18">
        <f t="shared" si="66"/>
        <v>153000</v>
      </c>
      <c r="O129" s="18">
        <f t="shared" ref="O129:O131" si="67">N129</f>
        <v>153000</v>
      </c>
      <c r="P129" s="18">
        <v>0</v>
      </c>
      <c r="Q129" s="18">
        <v>0</v>
      </c>
    </row>
    <row r="130" spans="1:17" s="1" customFormat="1" ht="48.75" customHeight="1">
      <c r="A130" s="60" t="s">
        <v>58</v>
      </c>
      <c r="B130" s="60"/>
      <c r="C130" s="60"/>
      <c r="D130" s="17" t="s">
        <v>45</v>
      </c>
      <c r="E130" s="16" t="s">
        <v>41</v>
      </c>
      <c r="F130" s="61" t="s">
        <v>92</v>
      </c>
      <c r="G130" s="61"/>
      <c r="H130" s="33"/>
      <c r="I130" s="18">
        <v>153000</v>
      </c>
      <c r="J130" s="18">
        <v>153000</v>
      </c>
      <c r="K130" s="18">
        <v>0</v>
      </c>
      <c r="L130" s="18">
        <v>0</v>
      </c>
      <c r="M130" s="18">
        <f t="shared" si="66"/>
        <v>0</v>
      </c>
      <c r="N130" s="18">
        <f t="shared" si="66"/>
        <v>153000</v>
      </c>
      <c r="O130" s="18">
        <f t="shared" si="67"/>
        <v>153000</v>
      </c>
      <c r="P130" s="18">
        <v>0</v>
      </c>
      <c r="Q130" s="18">
        <v>0</v>
      </c>
    </row>
    <row r="131" spans="1:17" ht="48.75" customHeight="1">
      <c r="A131" s="51" t="s">
        <v>12</v>
      </c>
      <c r="B131" s="51"/>
      <c r="C131" s="51"/>
      <c r="D131" s="20" t="s">
        <v>45</v>
      </c>
      <c r="E131" s="19" t="s">
        <v>41</v>
      </c>
      <c r="F131" s="62" t="s">
        <v>92</v>
      </c>
      <c r="G131" s="62"/>
      <c r="H131" s="20">
        <v>200</v>
      </c>
      <c r="I131" s="21">
        <v>153000</v>
      </c>
      <c r="J131" s="21">
        <v>153000</v>
      </c>
      <c r="K131" s="21">
        <v>0</v>
      </c>
      <c r="L131" s="21">
        <v>0</v>
      </c>
      <c r="M131" s="21">
        <f t="shared" si="66"/>
        <v>0</v>
      </c>
      <c r="N131" s="21">
        <f t="shared" si="66"/>
        <v>153000</v>
      </c>
      <c r="O131" s="21">
        <f t="shared" si="67"/>
        <v>153000</v>
      </c>
      <c r="P131" s="21">
        <v>0</v>
      </c>
      <c r="Q131" s="21">
        <v>0</v>
      </c>
    </row>
    <row r="132" spans="1:17" s="1" customFormat="1" ht="48.75" customHeight="1">
      <c r="A132" s="51" t="s">
        <v>13</v>
      </c>
      <c r="B132" s="51"/>
      <c r="C132" s="51"/>
      <c r="D132" s="20" t="s">
        <v>45</v>
      </c>
      <c r="E132" s="19" t="s">
        <v>41</v>
      </c>
      <c r="F132" s="62" t="s">
        <v>92</v>
      </c>
      <c r="G132" s="62"/>
      <c r="H132" s="20">
        <v>240</v>
      </c>
      <c r="I132" s="21">
        <v>153000</v>
      </c>
      <c r="J132" s="21">
        <v>153000</v>
      </c>
      <c r="K132" s="21">
        <v>0</v>
      </c>
      <c r="L132" s="21">
        <v>0</v>
      </c>
      <c r="M132" s="21">
        <v>0</v>
      </c>
      <c r="N132" s="21">
        <f>I132+M132</f>
        <v>153000</v>
      </c>
      <c r="O132" s="21">
        <f>N132</f>
        <v>153000</v>
      </c>
      <c r="P132" s="21">
        <v>0</v>
      </c>
      <c r="Q132" s="21">
        <v>0</v>
      </c>
    </row>
    <row r="133" spans="1:17" s="1" customFormat="1" ht="48.75" customHeight="1">
      <c r="A133" s="60" t="s">
        <v>166</v>
      </c>
      <c r="B133" s="60"/>
      <c r="C133" s="60"/>
      <c r="D133" s="17" t="s">
        <v>45</v>
      </c>
      <c r="E133" s="46" t="s">
        <v>41</v>
      </c>
      <c r="F133" s="61" t="s">
        <v>164</v>
      </c>
      <c r="G133" s="61"/>
      <c r="H133" s="17"/>
      <c r="I133" s="18">
        <v>0</v>
      </c>
      <c r="J133" s="18">
        <v>0</v>
      </c>
      <c r="K133" s="18">
        <v>0</v>
      </c>
      <c r="L133" s="18">
        <v>0</v>
      </c>
      <c r="M133" s="18">
        <f t="shared" si="66"/>
        <v>21000</v>
      </c>
      <c r="N133" s="18">
        <f t="shared" si="66"/>
        <v>21000</v>
      </c>
      <c r="O133" s="18">
        <f t="shared" ref="O133:O135" si="68">N133</f>
        <v>21000</v>
      </c>
      <c r="P133" s="18">
        <v>0</v>
      </c>
      <c r="Q133" s="18">
        <v>0</v>
      </c>
    </row>
    <row r="134" spans="1:17" s="1" customFormat="1" ht="48.75" customHeight="1">
      <c r="A134" s="60" t="s">
        <v>58</v>
      </c>
      <c r="B134" s="60"/>
      <c r="C134" s="60"/>
      <c r="D134" s="17" t="s">
        <v>45</v>
      </c>
      <c r="E134" s="46" t="s">
        <v>41</v>
      </c>
      <c r="F134" s="61" t="s">
        <v>165</v>
      </c>
      <c r="G134" s="61"/>
      <c r="H134" s="33"/>
      <c r="I134" s="18">
        <v>0</v>
      </c>
      <c r="J134" s="18">
        <v>0</v>
      </c>
      <c r="K134" s="18">
        <v>0</v>
      </c>
      <c r="L134" s="18">
        <v>0</v>
      </c>
      <c r="M134" s="18">
        <f t="shared" si="66"/>
        <v>21000</v>
      </c>
      <c r="N134" s="18">
        <f t="shared" si="66"/>
        <v>21000</v>
      </c>
      <c r="O134" s="18">
        <f t="shared" si="68"/>
        <v>21000</v>
      </c>
      <c r="P134" s="18">
        <v>0</v>
      </c>
      <c r="Q134" s="18">
        <v>0</v>
      </c>
    </row>
    <row r="135" spans="1:17" ht="48.75" customHeight="1">
      <c r="A135" s="51" t="s">
        <v>12</v>
      </c>
      <c r="B135" s="51"/>
      <c r="C135" s="51"/>
      <c r="D135" s="20" t="s">
        <v>45</v>
      </c>
      <c r="E135" s="45" t="s">
        <v>41</v>
      </c>
      <c r="F135" s="62" t="s">
        <v>165</v>
      </c>
      <c r="G135" s="62"/>
      <c r="H135" s="20">
        <v>200</v>
      </c>
      <c r="I135" s="21">
        <v>0</v>
      </c>
      <c r="J135" s="21">
        <v>0</v>
      </c>
      <c r="K135" s="21">
        <v>0</v>
      </c>
      <c r="L135" s="21">
        <v>0</v>
      </c>
      <c r="M135" s="21">
        <f t="shared" si="66"/>
        <v>21000</v>
      </c>
      <c r="N135" s="21">
        <f t="shared" si="66"/>
        <v>21000</v>
      </c>
      <c r="O135" s="21">
        <f t="shared" si="68"/>
        <v>21000</v>
      </c>
      <c r="P135" s="21">
        <v>0</v>
      </c>
      <c r="Q135" s="21">
        <v>0</v>
      </c>
    </row>
    <row r="136" spans="1:17" s="1" customFormat="1" ht="48.75" customHeight="1">
      <c r="A136" s="51" t="s">
        <v>13</v>
      </c>
      <c r="B136" s="51"/>
      <c r="C136" s="51"/>
      <c r="D136" s="20" t="s">
        <v>45</v>
      </c>
      <c r="E136" s="45" t="s">
        <v>41</v>
      </c>
      <c r="F136" s="62" t="s">
        <v>165</v>
      </c>
      <c r="G136" s="62"/>
      <c r="H136" s="20">
        <v>240</v>
      </c>
      <c r="I136" s="21">
        <v>0</v>
      </c>
      <c r="J136" s="21">
        <v>0</v>
      </c>
      <c r="K136" s="21">
        <v>0</v>
      </c>
      <c r="L136" s="21">
        <v>0</v>
      </c>
      <c r="M136" s="21">
        <v>21000</v>
      </c>
      <c r="N136" s="21">
        <f>I136+M136</f>
        <v>21000</v>
      </c>
      <c r="O136" s="21">
        <f>N136</f>
        <v>21000</v>
      </c>
      <c r="P136" s="21">
        <v>0</v>
      </c>
      <c r="Q136" s="21">
        <v>0</v>
      </c>
    </row>
    <row r="137" spans="1:17" s="1" customFormat="1" ht="48.75" customHeight="1">
      <c r="A137" s="63" t="s">
        <v>99</v>
      </c>
      <c r="B137" s="63"/>
      <c r="C137" s="63"/>
      <c r="D137" s="14" t="s">
        <v>45</v>
      </c>
      <c r="E137" s="14" t="s">
        <v>43</v>
      </c>
      <c r="F137" s="59"/>
      <c r="G137" s="59"/>
      <c r="H137" s="14"/>
      <c r="I137" s="15">
        <v>1663665</v>
      </c>
      <c r="J137" s="15">
        <v>1663665</v>
      </c>
      <c r="K137" s="15">
        <v>0</v>
      </c>
      <c r="L137" s="15">
        <v>0</v>
      </c>
      <c r="M137" s="15">
        <f t="shared" ref="M137:Q138" si="69">M138</f>
        <v>-4962.359999999986</v>
      </c>
      <c r="N137" s="15">
        <f t="shared" si="69"/>
        <v>1658702.6400000001</v>
      </c>
      <c r="O137" s="15">
        <f t="shared" si="69"/>
        <v>1658702.6400000001</v>
      </c>
      <c r="P137" s="15">
        <f t="shared" si="69"/>
        <v>0</v>
      </c>
      <c r="Q137" s="15">
        <f t="shared" si="69"/>
        <v>0</v>
      </c>
    </row>
    <row r="138" spans="1:17" s="1" customFormat="1" ht="73.5" customHeight="1">
      <c r="A138" s="63" t="s">
        <v>119</v>
      </c>
      <c r="B138" s="63"/>
      <c r="C138" s="63"/>
      <c r="D138" s="14" t="s">
        <v>45</v>
      </c>
      <c r="E138" s="14" t="s">
        <v>43</v>
      </c>
      <c r="F138" s="59" t="s">
        <v>71</v>
      </c>
      <c r="G138" s="59"/>
      <c r="H138" s="14"/>
      <c r="I138" s="15">
        <v>1663665</v>
      </c>
      <c r="J138" s="15">
        <v>1663665</v>
      </c>
      <c r="K138" s="15">
        <v>0</v>
      </c>
      <c r="L138" s="15">
        <v>0</v>
      </c>
      <c r="M138" s="15">
        <f t="shared" si="69"/>
        <v>-4962.359999999986</v>
      </c>
      <c r="N138" s="15">
        <f t="shared" si="69"/>
        <v>1658702.6400000001</v>
      </c>
      <c r="O138" s="15">
        <f t="shared" si="69"/>
        <v>1658702.6400000001</v>
      </c>
      <c r="P138" s="15">
        <f t="shared" si="69"/>
        <v>0</v>
      </c>
      <c r="Q138" s="15">
        <f t="shared" si="69"/>
        <v>0</v>
      </c>
    </row>
    <row r="139" spans="1:17" s="1" customFormat="1" ht="48.75" customHeight="1">
      <c r="A139" s="60" t="s">
        <v>62</v>
      </c>
      <c r="B139" s="60"/>
      <c r="C139" s="60"/>
      <c r="D139" s="17" t="s">
        <v>45</v>
      </c>
      <c r="E139" s="16" t="s">
        <v>43</v>
      </c>
      <c r="F139" s="61" t="s">
        <v>72</v>
      </c>
      <c r="G139" s="61"/>
      <c r="H139" s="17"/>
      <c r="I139" s="18">
        <v>1663665</v>
      </c>
      <c r="J139" s="18">
        <v>1663665</v>
      </c>
      <c r="K139" s="18">
        <v>0</v>
      </c>
      <c r="L139" s="18">
        <v>0</v>
      </c>
      <c r="M139" s="18">
        <f>M146+M140+M143</f>
        <v>-4962.359999999986</v>
      </c>
      <c r="N139" s="18">
        <f>N146+N140+N143</f>
        <v>1658702.6400000001</v>
      </c>
      <c r="O139" s="18">
        <f t="shared" ref="O139" si="70">N139</f>
        <v>1658702.6400000001</v>
      </c>
      <c r="P139" s="18">
        <v>0</v>
      </c>
      <c r="Q139" s="18">
        <v>0</v>
      </c>
    </row>
    <row r="140" spans="1:17" s="2" customFormat="1" ht="48.75" customHeight="1">
      <c r="A140" s="54" t="s">
        <v>139</v>
      </c>
      <c r="B140" s="54"/>
      <c r="C140" s="54"/>
      <c r="D140" s="23" t="s">
        <v>45</v>
      </c>
      <c r="E140" s="22" t="s">
        <v>43</v>
      </c>
      <c r="F140" s="50" t="s">
        <v>105</v>
      </c>
      <c r="G140" s="50"/>
      <c r="H140" s="34"/>
      <c r="I140" s="24">
        <v>240000</v>
      </c>
      <c r="J140" s="24">
        <v>240000</v>
      </c>
      <c r="K140" s="24">
        <v>0</v>
      </c>
      <c r="L140" s="24">
        <v>0</v>
      </c>
      <c r="M140" s="24">
        <f>M141</f>
        <v>-150000</v>
      </c>
      <c r="N140" s="24">
        <f>N141</f>
        <v>90000</v>
      </c>
      <c r="O140" s="24">
        <f>N140</f>
        <v>90000</v>
      </c>
      <c r="P140" s="24">
        <v>0</v>
      </c>
      <c r="Q140" s="24">
        <v>0</v>
      </c>
    </row>
    <row r="141" spans="1:17" s="6" customFormat="1" ht="48.75" customHeight="1">
      <c r="A141" s="64" t="s">
        <v>12</v>
      </c>
      <c r="B141" s="64"/>
      <c r="C141" s="64"/>
      <c r="D141" s="26" t="s">
        <v>45</v>
      </c>
      <c r="E141" s="25" t="s">
        <v>43</v>
      </c>
      <c r="F141" s="55" t="s">
        <v>105</v>
      </c>
      <c r="G141" s="55"/>
      <c r="H141" s="26">
        <v>200</v>
      </c>
      <c r="I141" s="27">
        <v>240000</v>
      </c>
      <c r="J141" s="27">
        <v>240000</v>
      </c>
      <c r="K141" s="27">
        <v>0</v>
      </c>
      <c r="L141" s="27">
        <v>0</v>
      </c>
      <c r="M141" s="27">
        <f>M142</f>
        <v>-150000</v>
      </c>
      <c r="N141" s="27">
        <f>N142</f>
        <v>90000</v>
      </c>
      <c r="O141" s="27">
        <f>N141</f>
        <v>90000</v>
      </c>
      <c r="P141" s="27">
        <v>0</v>
      </c>
      <c r="Q141" s="27">
        <v>0</v>
      </c>
    </row>
    <row r="142" spans="1:17" s="2" customFormat="1" ht="48.75" customHeight="1">
      <c r="A142" s="64" t="s">
        <v>13</v>
      </c>
      <c r="B142" s="64"/>
      <c r="C142" s="64"/>
      <c r="D142" s="26" t="s">
        <v>45</v>
      </c>
      <c r="E142" s="25" t="s">
        <v>43</v>
      </c>
      <c r="F142" s="55" t="s">
        <v>105</v>
      </c>
      <c r="G142" s="55"/>
      <c r="H142" s="26">
        <v>240</v>
      </c>
      <c r="I142" s="27">
        <v>240000</v>
      </c>
      <c r="J142" s="27">
        <v>240000</v>
      </c>
      <c r="K142" s="27">
        <v>0</v>
      </c>
      <c r="L142" s="27">
        <v>0</v>
      </c>
      <c r="M142" s="27">
        <v>-150000</v>
      </c>
      <c r="N142" s="27">
        <f>I142+M142</f>
        <v>90000</v>
      </c>
      <c r="O142" s="27">
        <f>N142</f>
        <v>90000</v>
      </c>
      <c r="P142" s="27">
        <v>0</v>
      </c>
      <c r="Q142" s="27">
        <v>0</v>
      </c>
    </row>
    <row r="143" spans="1:17" s="2" customFormat="1" ht="48.75" customHeight="1">
      <c r="A143" s="54" t="s">
        <v>139</v>
      </c>
      <c r="B143" s="54"/>
      <c r="C143" s="54"/>
      <c r="D143" s="23" t="s">
        <v>45</v>
      </c>
      <c r="E143" s="22" t="s">
        <v>43</v>
      </c>
      <c r="F143" s="50" t="s">
        <v>104</v>
      </c>
      <c r="G143" s="50"/>
      <c r="H143" s="34"/>
      <c r="I143" s="24">
        <v>960000</v>
      </c>
      <c r="J143" s="24">
        <v>960000</v>
      </c>
      <c r="K143" s="24">
        <v>0</v>
      </c>
      <c r="L143" s="24">
        <v>0</v>
      </c>
      <c r="M143" s="24">
        <f>M144</f>
        <v>0</v>
      </c>
      <c r="N143" s="24">
        <f>N144</f>
        <v>960000</v>
      </c>
      <c r="O143" s="24">
        <f t="shared" ref="O143:O147" si="71">N143</f>
        <v>960000</v>
      </c>
      <c r="P143" s="24">
        <v>0</v>
      </c>
      <c r="Q143" s="24">
        <v>0</v>
      </c>
    </row>
    <row r="144" spans="1:17" s="6" customFormat="1" ht="48.75" customHeight="1">
      <c r="A144" s="64" t="s">
        <v>12</v>
      </c>
      <c r="B144" s="64"/>
      <c r="C144" s="64"/>
      <c r="D144" s="26" t="s">
        <v>45</v>
      </c>
      <c r="E144" s="25" t="s">
        <v>43</v>
      </c>
      <c r="F144" s="55" t="s">
        <v>104</v>
      </c>
      <c r="G144" s="55"/>
      <c r="H144" s="26">
        <v>200</v>
      </c>
      <c r="I144" s="27">
        <v>960000</v>
      </c>
      <c r="J144" s="27">
        <v>960000</v>
      </c>
      <c r="K144" s="27">
        <v>0</v>
      </c>
      <c r="L144" s="27">
        <v>0</v>
      </c>
      <c r="M144" s="27">
        <f>M145</f>
        <v>0</v>
      </c>
      <c r="N144" s="27">
        <f>N145</f>
        <v>960000</v>
      </c>
      <c r="O144" s="27">
        <f t="shared" si="71"/>
        <v>960000</v>
      </c>
      <c r="P144" s="27">
        <v>0</v>
      </c>
      <c r="Q144" s="27">
        <v>0</v>
      </c>
    </row>
    <row r="145" spans="1:17" s="2" customFormat="1" ht="48.75" customHeight="1">
      <c r="A145" s="64" t="s">
        <v>13</v>
      </c>
      <c r="B145" s="64"/>
      <c r="C145" s="64"/>
      <c r="D145" s="26" t="s">
        <v>45</v>
      </c>
      <c r="E145" s="25" t="s">
        <v>43</v>
      </c>
      <c r="F145" s="55" t="s">
        <v>104</v>
      </c>
      <c r="G145" s="55"/>
      <c r="H145" s="26">
        <v>240</v>
      </c>
      <c r="I145" s="27">
        <v>960000</v>
      </c>
      <c r="J145" s="27">
        <v>960000</v>
      </c>
      <c r="K145" s="27">
        <v>0</v>
      </c>
      <c r="L145" s="27">
        <v>0</v>
      </c>
      <c r="M145" s="27">
        <v>0</v>
      </c>
      <c r="N145" s="27">
        <f>I145+M145</f>
        <v>960000</v>
      </c>
      <c r="O145" s="27">
        <f t="shared" si="71"/>
        <v>960000</v>
      </c>
      <c r="P145" s="27">
        <v>0</v>
      </c>
      <c r="Q145" s="27">
        <v>0</v>
      </c>
    </row>
    <row r="146" spans="1:17" s="1" customFormat="1" ht="48.75" customHeight="1">
      <c r="A146" s="60" t="s">
        <v>58</v>
      </c>
      <c r="B146" s="60"/>
      <c r="C146" s="60"/>
      <c r="D146" s="17" t="s">
        <v>45</v>
      </c>
      <c r="E146" s="16" t="s">
        <v>43</v>
      </c>
      <c r="F146" s="61" t="s">
        <v>73</v>
      </c>
      <c r="G146" s="61"/>
      <c r="H146" s="33"/>
      <c r="I146" s="18">
        <v>463665</v>
      </c>
      <c r="J146" s="18">
        <v>463665</v>
      </c>
      <c r="K146" s="18">
        <v>0</v>
      </c>
      <c r="L146" s="18">
        <v>0</v>
      </c>
      <c r="M146" s="18">
        <f>M147</f>
        <v>145037.64000000001</v>
      </c>
      <c r="N146" s="18">
        <f>N147</f>
        <v>608702.64</v>
      </c>
      <c r="O146" s="18">
        <f t="shared" si="71"/>
        <v>608702.64</v>
      </c>
      <c r="P146" s="18">
        <v>0</v>
      </c>
      <c r="Q146" s="18">
        <v>0</v>
      </c>
    </row>
    <row r="147" spans="1:17" ht="48.75" customHeight="1">
      <c r="A147" s="51" t="s">
        <v>12</v>
      </c>
      <c r="B147" s="51"/>
      <c r="C147" s="51"/>
      <c r="D147" s="20" t="s">
        <v>45</v>
      </c>
      <c r="E147" s="19" t="s">
        <v>43</v>
      </c>
      <c r="F147" s="62" t="s">
        <v>73</v>
      </c>
      <c r="G147" s="62"/>
      <c r="H147" s="20">
        <v>200</v>
      </c>
      <c r="I147" s="21">
        <v>463665</v>
      </c>
      <c r="J147" s="21">
        <v>463665</v>
      </c>
      <c r="K147" s="21">
        <v>0</v>
      </c>
      <c r="L147" s="21">
        <v>0</v>
      </c>
      <c r="M147" s="21">
        <f>M148</f>
        <v>145037.64000000001</v>
      </c>
      <c r="N147" s="21">
        <f>N148</f>
        <v>608702.64</v>
      </c>
      <c r="O147" s="21">
        <f t="shared" si="71"/>
        <v>608702.64</v>
      </c>
      <c r="P147" s="21">
        <v>0</v>
      </c>
      <c r="Q147" s="21">
        <v>0</v>
      </c>
    </row>
    <row r="148" spans="1:17" s="1" customFormat="1" ht="48.75" customHeight="1">
      <c r="A148" s="51" t="s">
        <v>13</v>
      </c>
      <c r="B148" s="51"/>
      <c r="C148" s="51"/>
      <c r="D148" s="20" t="s">
        <v>45</v>
      </c>
      <c r="E148" s="19" t="s">
        <v>43</v>
      </c>
      <c r="F148" s="62" t="s">
        <v>73</v>
      </c>
      <c r="G148" s="62"/>
      <c r="H148" s="20">
        <v>240</v>
      </c>
      <c r="I148" s="21">
        <v>463665</v>
      </c>
      <c r="J148" s="21">
        <v>463665</v>
      </c>
      <c r="K148" s="21">
        <v>0</v>
      </c>
      <c r="L148" s="21">
        <v>0</v>
      </c>
      <c r="M148" s="21">
        <v>145037.64000000001</v>
      </c>
      <c r="N148" s="21">
        <f>I148+M148</f>
        <v>608702.64</v>
      </c>
      <c r="O148" s="21">
        <f>N148</f>
        <v>608702.64</v>
      </c>
      <c r="P148" s="21">
        <v>0</v>
      </c>
      <c r="Q148" s="21">
        <v>0</v>
      </c>
    </row>
    <row r="149" spans="1:17" s="2" customFormat="1" ht="48.75" customHeight="1">
      <c r="A149" s="63" t="s">
        <v>109</v>
      </c>
      <c r="B149" s="63"/>
      <c r="C149" s="63"/>
      <c r="D149" s="13" t="s">
        <v>54</v>
      </c>
      <c r="E149" s="13"/>
      <c r="F149" s="59"/>
      <c r="G149" s="59"/>
      <c r="H149" s="14"/>
      <c r="I149" s="15">
        <v>819000</v>
      </c>
      <c r="J149" s="15">
        <v>819000</v>
      </c>
      <c r="K149" s="15">
        <v>0</v>
      </c>
      <c r="L149" s="15">
        <v>0</v>
      </c>
      <c r="M149" s="15">
        <f t="shared" ref="M149:Q150" si="72">M150</f>
        <v>0</v>
      </c>
      <c r="N149" s="15">
        <f t="shared" si="72"/>
        <v>819000</v>
      </c>
      <c r="O149" s="15">
        <f t="shared" si="72"/>
        <v>819000</v>
      </c>
      <c r="P149" s="15">
        <f t="shared" si="72"/>
        <v>0</v>
      </c>
      <c r="Q149" s="15">
        <f t="shared" si="72"/>
        <v>0</v>
      </c>
    </row>
    <row r="150" spans="1:17" s="2" customFormat="1" ht="48.75" customHeight="1">
      <c r="A150" s="63" t="s">
        <v>55</v>
      </c>
      <c r="B150" s="63"/>
      <c r="C150" s="63"/>
      <c r="D150" s="13" t="s">
        <v>54</v>
      </c>
      <c r="E150" s="13" t="s">
        <v>45</v>
      </c>
      <c r="F150" s="59"/>
      <c r="G150" s="59"/>
      <c r="H150" s="14"/>
      <c r="I150" s="15">
        <v>819000</v>
      </c>
      <c r="J150" s="15">
        <v>819000</v>
      </c>
      <c r="K150" s="15">
        <v>0</v>
      </c>
      <c r="L150" s="15">
        <v>0</v>
      </c>
      <c r="M150" s="15">
        <f t="shared" si="72"/>
        <v>0</v>
      </c>
      <c r="N150" s="15">
        <f t="shared" si="72"/>
        <v>819000</v>
      </c>
      <c r="O150" s="15">
        <f t="shared" si="72"/>
        <v>819000</v>
      </c>
      <c r="P150" s="15">
        <f t="shared" si="72"/>
        <v>0</v>
      </c>
      <c r="Q150" s="15">
        <f t="shared" si="72"/>
        <v>0</v>
      </c>
    </row>
    <row r="151" spans="1:17" s="2" customFormat="1" ht="66" customHeight="1">
      <c r="A151" s="54" t="s">
        <v>118</v>
      </c>
      <c r="B151" s="54"/>
      <c r="C151" s="54"/>
      <c r="D151" s="23" t="s">
        <v>54</v>
      </c>
      <c r="E151" s="23" t="s">
        <v>45</v>
      </c>
      <c r="F151" s="50" t="s">
        <v>93</v>
      </c>
      <c r="G151" s="50"/>
      <c r="H151" s="23"/>
      <c r="I151" s="24">
        <v>819000</v>
      </c>
      <c r="J151" s="24">
        <v>819000</v>
      </c>
      <c r="K151" s="24">
        <v>0</v>
      </c>
      <c r="L151" s="24">
        <v>0</v>
      </c>
      <c r="M151" s="24">
        <f>M152</f>
        <v>0</v>
      </c>
      <c r="N151" s="24">
        <f>N152</f>
        <v>819000</v>
      </c>
      <c r="O151" s="24">
        <f>O152</f>
        <v>819000</v>
      </c>
      <c r="P151" s="24">
        <f>P152</f>
        <v>0</v>
      </c>
      <c r="Q151" s="24">
        <v>0</v>
      </c>
    </row>
    <row r="152" spans="1:17" s="2" customFormat="1" ht="74.25" customHeight="1">
      <c r="A152" s="54" t="s">
        <v>94</v>
      </c>
      <c r="B152" s="54"/>
      <c r="C152" s="54"/>
      <c r="D152" s="22" t="s">
        <v>54</v>
      </c>
      <c r="E152" s="22" t="s">
        <v>45</v>
      </c>
      <c r="F152" s="50" t="s">
        <v>95</v>
      </c>
      <c r="G152" s="50"/>
      <c r="H152" s="23"/>
      <c r="I152" s="24">
        <v>819000</v>
      </c>
      <c r="J152" s="24">
        <v>819000</v>
      </c>
      <c r="K152" s="24">
        <v>0</v>
      </c>
      <c r="L152" s="24">
        <v>0</v>
      </c>
      <c r="M152" s="24">
        <f t="shared" ref="M152:N154" si="73">M153</f>
        <v>0</v>
      </c>
      <c r="N152" s="24">
        <f t="shared" si="73"/>
        <v>819000</v>
      </c>
      <c r="O152" s="24">
        <f t="shared" ref="O152:Q152" si="74">O153</f>
        <v>819000</v>
      </c>
      <c r="P152" s="24">
        <f t="shared" si="74"/>
        <v>0</v>
      </c>
      <c r="Q152" s="24">
        <f t="shared" si="74"/>
        <v>0</v>
      </c>
    </row>
    <row r="153" spans="1:17" s="2" customFormat="1" ht="48.75" customHeight="1">
      <c r="A153" s="54" t="s">
        <v>80</v>
      </c>
      <c r="B153" s="54"/>
      <c r="C153" s="54"/>
      <c r="D153" s="22" t="s">
        <v>54</v>
      </c>
      <c r="E153" s="22" t="s">
        <v>45</v>
      </c>
      <c r="F153" s="50" t="s">
        <v>108</v>
      </c>
      <c r="G153" s="50"/>
      <c r="H153" s="23"/>
      <c r="I153" s="24">
        <v>819000</v>
      </c>
      <c r="J153" s="24">
        <v>819000</v>
      </c>
      <c r="K153" s="24">
        <v>0</v>
      </c>
      <c r="L153" s="24">
        <v>0</v>
      </c>
      <c r="M153" s="24">
        <f t="shared" si="73"/>
        <v>0</v>
      </c>
      <c r="N153" s="24">
        <f t="shared" si="73"/>
        <v>819000</v>
      </c>
      <c r="O153" s="24">
        <f t="shared" ref="O153:O156" si="75">N153</f>
        <v>819000</v>
      </c>
      <c r="P153" s="24">
        <v>0</v>
      </c>
      <c r="Q153" s="24">
        <v>0</v>
      </c>
    </row>
    <row r="154" spans="1:17" s="2" customFormat="1" ht="48.75" customHeight="1">
      <c r="A154" s="64" t="s">
        <v>12</v>
      </c>
      <c r="B154" s="64"/>
      <c r="C154" s="64"/>
      <c r="D154" s="25" t="s">
        <v>54</v>
      </c>
      <c r="E154" s="25" t="s">
        <v>45</v>
      </c>
      <c r="F154" s="55" t="s">
        <v>108</v>
      </c>
      <c r="G154" s="55"/>
      <c r="H154" s="26" t="s">
        <v>49</v>
      </c>
      <c r="I154" s="27">
        <v>819000</v>
      </c>
      <c r="J154" s="27">
        <v>819000</v>
      </c>
      <c r="K154" s="27">
        <v>0</v>
      </c>
      <c r="L154" s="27">
        <v>0</v>
      </c>
      <c r="M154" s="27">
        <f t="shared" si="73"/>
        <v>0</v>
      </c>
      <c r="N154" s="27">
        <f t="shared" si="73"/>
        <v>819000</v>
      </c>
      <c r="O154" s="27">
        <f t="shared" si="75"/>
        <v>819000</v>
      </c>
      <c r="P154" s="27">
        <v>0</v>
      </c>
      <c r="Q154" s="27">
        <v>0</v>
      </c>
    </row>
    <row r="155" spans="1:17" s="2" customFormat="1" ht="48.75" customHeight="1">
      <c r="A155" s="64" t="s">
        <v>13</v>
      </c>
      <c r="B155" s="64"/>
      <c r="C155" s="64"/>
      <c r="D155" s="25" t="s">
        <v>54</v>
      </c>
      <c r="E155" s="25" t="s">
        <v>45</v>
      </c>
      <c r="F155" s="55" t="s">
        <v>108</v>
      </c>
      <c r="G155" s="55"/>
      <c r="H155" s="26" t="s">
        <v>50</v>
      </c>
      <c r="I155" s="27">
        <v>819000</v>
      </c>
      <c r="J155" s="27">
        <v>819000</v>
      </c>
      <c r="K155" s="27">
        <v>0</v>
      </c>
      <c r="L155" s="27">
        <v>0</v>
      </c>
      <c r="M155" s="27">
        <v>0</v>
      </c>
      <c r="N155" s="27">
        <f>I155+M155</f>
        <v>819000</v>
      </c>
      <c r="O155" s="27">
        <f t="shared" si="75"/>
        <v>819000</v>
      </c>
      <c r="P155" s="27">
        <v>0</v>
      </c>
      <c r="Q155" s="27">
        <v>0</v>
      </c>
    </row>
    <row r="156" spans="1:17" s="2" customFormat="1" ht="48.75" customHeight="1">
      <c r="A156" s="63" t="s">
        <v>31</v>
      </c>
      <c r="B156" s="63"/>
      <c r="C156" s="63"/>
      <c r="D156" s="13">
        <v>10</v>
      </c>
      <c r="E156" s="13"/>
      <c r="F156" s="59"/>
      <c r="G156" s="59"/>
      <c r="H156" s="14"/>
      <c r="I156" s="15">
        <v>60000</v>
      </c>
      <c r="J156" s="15">
        <v>60000</v>
      </c>
      <c r="K156" s="15">
        <v>0</v>
      </c>
      <c r="L156" s="15">
        <v>0</v>
      </c>
      <c r="M156" s="15">
        <f>M157</f>
        <v>97099.61</v>
      </c>
      <c r="N156" s="15">
        <f>N157</f>
        <v>157099.60999999999</v>
      </c>
      <c r="O156" s="15">
        <f t="shared" si="75"/>
        <v>157099.60999999999</v>
      </c>
      <c r="P156" s="15">
        <v>0</v>
      </c>
      <c r="Q156" s="15">
        <v>0</v>
      </c>
    </row>
    <row r="157" spans="1:17" s="2" customFormat="1" ht="48.75" customHeight="1">
      <c r="A157" s="63" t="s">
        <v>32</v>
      </c>
      <c r="B157" s="63"/>
      <c r="C157" s="63"/>
      <c r="D157" s="13">
        <v>10</v>
      </c>
      <c r="E157" s="13" t="s">
        <v>41</v>
      </c>
      <c r="F157" s="59"/>
      <c r="G157" s="59"/>
      <c r="H157" s="14"/>
      <c r="I157" s="15">
        <v>60000</v>
      </c>
      <c r="J157" s="15">
        <v>60000</v>
      </c>
      <c r="K157" s="15">
        <v>0</v>
      </c>
      <c r="L157" s="15">
        <v>0</v>
      </c>
      <c r="M157" s="15">
        <f>M160</f>
        <v>97099.61</v>
      </c>
      <c r="N157" s="15">
        <f>N160</f>
        <v>157099.60999999999</v>
      </c>
      <c r="O157" s="15">
        <f t="shared" ref="O157:Q157" si="76">O160</f>
        <v>157099.60999999999</v>
      </c>
      <c r="P157" s="15">
        <f t="shared" si="76"/>
        <v>0</v>
      </c>
      <c r="Q157" s="15">
        <f t="shared" si="76"/>
        <v>0</v>
      </c>
    </row>
    <row r="158" spans="1:17" s="1" customFormat="1" ht="67.5" customHeight="1">
      <c r="A158" s="54" t="s">
        <v>118</v>
      </c>
      <c r="B158" s="54"/>
      <c r="C158" s="54"/>
      <c r="D158" s="16" t="s">
        <v>84</v>
      </c>
      <c r="E158" s="16" t="s">
        <v>41</v>
      </c>
      <c r="F158" s="61" t="s">
        <v>93</v>
      </c>
      <c r="G158" s="61"/>
      <c r="H158" s="17"/>
      <c r="I158" s="18">
        <v>60000</v>
      </c>
      <c r="J158" s="18">
        <v>60000</v>
      </c>
      <c r="K158" s="18">
        <v>0</v>
      </c>
      <c r="L158" s="18">
        <v>0</v>
      </c>
      <c r="M158" s="18">
        <f>M160</f>
        <v>97099.61</v>
      </c>
      <c r="N158" s="18">
        <f>N160</f>
        <v>157099.60999999999</v>
      </c>
      <c r="O158" s="18">
        <f t="shared" ref="O158:Q158" si="77">O160</f>
        <v>157099.60999999999</v>
      </c>
      <c r="P158" s="18">
        <f t="shared" si="77"/>
        <v>0</v>
      </c>
      <c r="Q158" s="18">
        <f t="shared" si="77"/>
        <v>0</v>
      </c>
    </row>
    <row r="159" spans="1:17" s="2" customFormat="1" ht="83.25" customHeight="1">
      <c r="A159" s="54" t="s">
        <v>94</v>
      </c>
      <c r="B159" s="54"/>
      <c r="C159" s="54"/>
      <c r="D159" s="22">
        <v>10</v>
      </c>
      <c r="E159" s="22" t="s">
        <v>41</v>
      </c>
      <c r="F159" s="50" t="s">
        <v>95</v>
      </c>
      <c r="G159" s="50"/>
      <c r="H159" s="23"/>
      <c r="I159" s="24">
        <v>60000</v>
      </c>
      <c r="J159" s="24">
        <v>60000</v>
      </c>
      <c r="K159" s="24">
        <v>0</v>
      </c>
      <c r="L159" s="24">
        <v>0</v>
      </c>
      <c r="M159" s="24">
        <f t="shared" ref="M159:N161" si="78">M160</f>
        <v>97099.61</v>
      </c>
      <c r="N159" s="24">
        <f t="shared" si="78"/>
        <v>157099.60999999999</v>
      </c>
      <c r="O159" s="24">
        <f t="shared" ref="O159:O163" si="79">N159</f>
        <v>157099.60999999999</v>
      </c>
      <c r="P159" s="24">
        <v>0</v>
      </c>
      <c r="Q159" s="24">
        <v>0</v>
      </c>
    </row>
    <row r="160" spans="1:17" s="2" customFormat="1" ht="48.75" customHeight="1">
      <c r="A160" s="54" t="s">
        <v>33</v>
      </c>
      <c r="B160" s="54"/>
      <c r="C160" s="54"/>
      <c r="D160" s="22">
        <v>10</v>
      </c>
      <c r="E160" s="22" t="s">
        <v>41</v>
      </c>
      <c r="F160" s="50" t="s">
        <v>103</v>
      </c>
      <c r="G160" s="50"/>
      <c r="H160" s="23"/>
      <c r="I160" s="24">
        <v>60000</v>
      </c>
      <c r="J160" s="24">
        <v>60000</v>
      </c>
      <c r="K160" s="24">
        <v>0</v>
      </c>
      <c r="L160" s="24">
        <v>0</v>
      </c>
      <c r="M160" s="24">
        <f t="shared" si="78"/>
        <v>97099.61</v>
      </c>
      <c r="N160" s="24">
        <f t="shared" si="78"/>
        <v>157099.60999999999</v>
      </c>
      <c r="O160" s="24">
        <f t="shared" si="79"/>
        <v>157099.60999999999</v>
      </c>
      <c r="P160" s="24">
        <v>0</v>
      </c>
      <c r="Q160" s="24">
        <v>0</v>
      </c>
    </row>
    <row r="161" spans="1:17" s="1" customFormat="1" ht="48.75" customHeight="1">
      <c r="A161" s="51" t="s">
        <v>34</v>
      </c>
      <c r="B161" s="51"/>
      <c r="C161" s="51"/>
      <c r="D161" s="19">
        <v>10</v>
      </c>
      <c r="E161" s="19" t="s">
        <v>41</v>
      </c>
      <c r="F161" s="62" t="s">
        <v>103</v>
      </c>
      <c r="G161" s="62"/>
      <c r="H161" s="20">
        <v>300</v>
      </c>
      <c r="I161" s="21">
        <v>60000</v>
      </c>
      <c r="J161" s="21">
        <v>60000</v>
      </c>
      <c r="K161" s="21">
        <v>0</v>
      </c>
      <c r="L161" s="21">
        <v>0</v>
      </c>
      <c r="M161" s="21">
        <f t="shared" si="78"/>
        <v>97099.61</v>
      </c>
      <c r="N161" s="21">
        <f t="shared" si="78"/>
        <v>157099.60999999999</v>
      </c>
      <c r="O161" s="21">
        <f t="shared" si="79"/>
        <v>157099.60999999999</v>
      </c>
      <c r="P161" s="21">
        <v>0</v>
      </c>
      <c r="Q161" s="21">
        <v>0</v>
      </c>
    </row>
    <row r="162" spans="1:17" s="1" customFormat="1" ht="48.75" customHeight="1">
      <c r="A162" s="51" t="s">
        <v>114</v>
      </c>
      <c r="B162" s="51"/>
      <c r="C162" s="51"/>
      <c r="D162" s="19">
        <v>10</v>
      </c>
      <c r="E162" s="19" t="s">
        <v>41</v>
      </c>
      <c r="F162" s="62" t="s">
        <v>103</v>
      </c>
      <c r="G162" s="62"/>
      <c r="H162" s="20" t="s">
        <v>113</v>
      </c>
      <c r="I162" s="21">
        <v>60000</v>
      </c>
      <c r="J162" s="21">
        <v>60000</v>
      </c>
      <c r="K162" s="21">
        <v>0</v>
      </c>
      <c r="L162" s="21">
        <v>0</v>
      </c>
      <c r="M162" s="21">
        <v>97099.61</v>
      </c>
      <c r="N162" s="21">
        <f>I162+M162</f>
        <v>157099.60999999999</v>
      </c>
      <c r="O162" s="21">
        <f t="shared" si="79"/>
        <v>157099.60999999999</v>
      </c>
      <c r="P162" s="21">
        <v>0</v>
      </c>
      <c r="Q162" s="21">
        <v>0</v>
      </c>
    </row>
    <row r="163" spans="1:17" ht="48.75" customHeight="1">
      <c r="A163" s="68" t="s">
        <v>116</v>
      </c>
      <c r="B163" s="68"/>
      <c r="C163" s="68"/>
      <c r="D163" s="13">
        <v>14</v>
      </c>
      <c r="E163" s="13"/>
      <c r="F163" s="59"/>
      <c r="G163" s="59"/>
      <c r="H163" s="14"/>
      <c r="I163" s="15">
        <v>11635447.550000001</v>
      </c>
      <c r="J163" s="15">
        <v>11635447.550000001</v>
      </c>
      <c r="K163" s="15">
        <v>0</v>
      </c>
      <c r="L163" s="15">
        <v>0</v>
      </c>
      <c r="M163" s="15">
        <f t="shared" ref="M163:N165" si="80">M164</f>
        <v>0</v>
      </c>
      <c r="N163" s="15">
        <f t="shared" si="80"/>
        <v>11635447.550000001</v>
      </c>
      <c r="O163" s="15">
        <f t="shared" si="79"/>
        <v>11635447.550000001</v>
      </c>
      <c r="P163" s="15">
        <f>P164</f>
        <v>0</v>
      </c>
      <c r="Q163" s="15">
        <f>Q164</f>
        <v>0</v>
      </c>
    </row>
    <row r="164" spans="1:17" ht="48.75" customHeight="1">
      <c r="A164" s="68" t="s">
        <v>35</v>
      </c>
      <c r="B164" s="68"/>
      <c r="C164" s="68"/>
      <c r="D164" s="13">
        <v>14</v>
      </c>
      <c r="E164" s="13" t="s">
        <v>43</v>
      </c>
      <c r="F164" s="59"/>
      <c r="G164" s="59"/>
      <c r="H164" s="14"/>
      <c r="I164" s="15">
        <v>11635447.550000001</v>
      </c>
      <c r="J164" s="15">
        <v>11635447.550000001</v>
      </c>
      <c r="K164" s="15">
        <v>0</v>
      </c>
      <c r="L164" s="15">
        <v>0</v>
      </c>
      <c r="M164" s="15">
        <f>M165</f>
        <v>0</v>
      </c>
      <c r="N164" s="15">
        <f>N165</f>
        <v>11635447.550000001</v>
      </c>
      <c r="O164" s="15">
        <f t="shared" ref="O164:Q165" si="81">O165</f>
        <v>11635447.550000001</v>
      </c>
      <c r="P164" s="15">
        <f t="shared" si="81"/>
        <v>0</v>
      </c>
      <c r="Q164" s="15">
        <f t="shared" si="81"/>
        <v>0</v>
      </c>
    </row>
    <row r="165" spans="1:17" s="1" customFormat="1" ht="63.75" customHeight="1">
      <c r="A165" s="54" t="s">
        <v>118</v>
      </c>
      <c r="B165" s="54"/>
      <c r="C165" s="54"/>
      <c r="D165" s="16" t="s">
        <v>85</v>
      </c>
      <c r="E165" s="16" t="s">
        <v>43</v>
      </c>
      <c r="F165" s="61" t="s">
        <v>93</v>
      </c>
      <c r="G165" s="61"/>
      <c r="H165" s="17"/>
      <c r="I165" s="18">
        <v>11635447.550000001</v>
      </c>
      <c r="J165" s="18">
        <v>11635447.550000001</v>
      </c>
      <c r="K165" s="18">
        <v>0</v>
      </c>
      <c r="L165" s="18">
        <v>0</v>
      </c>
      <c r="M165" s="18">
        <f t="shared" si="80"/>
        <v>0</v>
      </c>
      <c r="N165" s="18">
        <f t="shared" si="80"/>
        <v>11635447.550000001</v>
      </c>
      <c r="O165" s="18">
        <f t="shared" si="81"/>
        <v>11635447.550000001</v>
      </c>
      <c r="P165" s="18">
        <f t="shared" si="81"/>
        <v>0</v>
      </c>
      <c r="Q165" s="18">
        <f t="shared" si="81"/>
        <v>0</v>
      </c>
    </row>
    <row r="166" spans="1:17" ht="72.75" customHeight="1">
      <c r="A166" s="54" t="s">
        <v>128</v>
      </c>
      <c r="B166" s="54"/>
      <c r="C166" s="54"/>
      <c r="D166" s="16">
        <v>14</v>
      </c>
      <c r="E166" s="16" t="s">
        <v>43</v>
      </c>
      <c r="F166" s="61" t="s">
        <v>129</v>
      </c>
      <c r="G166" s="61"/>
      <c r="H166" s="17"/>
      <c r="I166" s="18">
        <v>11635447.550000001</v>
      </c>
      <c r="J166" s="18">
        <v>11635447.550000001</v>
      </c>
      <c r="K166" s="18">
        <v>0</v>
      </c>
      <c r="L166" s="18">
        <v>0</v>
      </c>
      <c r="M166" s="18">
        <f>M167+M170</f>
        <v>0</v>
      </c>
      <c r="N166" s="18">
        <f>N167+N170</f>
        <v>11635447.550000001</v>
      </c>
      <c r="O166" s="18">
        <f t="shared" ref="O166:Q166" si="82">O167+O170</f>
        <v>11635447.550000001</v>
      </c>
      <c r="P166" s="18">
        <f t="shared" si="82"/>
        <v>0</v>
      </c>
      <c r="Q166" s="18">
        <f t="shared" si="82"/>
        <v>0</v>
      </c>
    </row>
    <row r="167" spans="1:17" s="1" customFormat="1" ht="77.25" customHeight="1">
      <c r="A167" s="78" t="s">
        <v>36</v>
      </c>
      <c r="B167" s="78"/>
      <c r="C167" s="78"/>
      <c r="D167" s="16">
        <v>14</v>
      </c>
      <c r="E167" s="16" t="s">
        <v>43</v>
      </c>
      <c r="F167" s="61" t="s">
        <v>130</v>
      </c>
      <c r="G167" s="61"/>
      <c r="H167" s="17"/>
      <c r="I167" s="18">
        <v>11627487.550000001</v>
      </c>
      <c r="J167" s="18">
        <v>11627487.550000001</v>
      </c>
      <c r="K167" s="18">
        <v>0</v>
      </c>
      <c r="L167" s="18">
        <v>0</v>
      </c>
      <c r="M167" s="18">
        <f>M168</f>
        <v>0</v>
      </c>
      <c r="N167" s="18">
        <f>N168</f>
        <v>11627487.550000001</v>
      </c>
      <c r="O167" s="18">
        <f t="shared" ref="O167:O172" si="83">N167</f>
        <v>11627487.550000001</v>
      </c>
      <c r="P167" s="18">
        <v>0</v>
      </c>
      <c r="Q167" s="18">
        <v>0</v>
      </c>
    </row>
    <row r="168" spans="1:17" ht="48.75" customHeight="1">
      <c r="A168" s="91" t="s">
        <v>37</v>
      </c>
      <c r="B168" s="91"/>
      <c r="C168" s="91"/>
      <c r="D168" s="19">
        <v>14</v>
      </c>
      <c r="E168" s="19" t="s">
        <v>43</v>
      </c>
      <c r="F168" s="62" t="s">
        <v>130</v>
      </c>
      <c r="G168" s="62"/>
      <c r="H168" s="20" t="s">
        <v>97</v>
      </c>
      <c r="I168" s="21">
        <v>11627487.550000001</v>
      </c>
      <c r="J168" s="21">
        <v>11627487.550000001</v>
      </c>
      <c r="K168" s="21">
        <v>0</v>
      </c>
      <c r="L168" s="21">
        <v>0</v>
      </c>
      <c r="M168" s="21">
        <f>M169</f>
        <v>0</v>
      </c>
      <c r="N168" s="21">
        <f>N169</f>
        <v>11627487.550000001</v>
      </c>
      <c r="O168" s="21">
        <f t="shared" si="83"/>
        <v>11627487.550000001</v>
      </c>
      <c r="P168" s="21">
        <v>0</v>
      </c>
      <c r="Q168" s="21">
        <v>0</v>
      </c>
    </row>
    <row r="169" spans="1:17" ht="48.75" customHeight="1">
      <c r="A169" s="51" t="s">
        <v>106</v>
      </c>
      <c r="B169" s="51"/>
      <c r="C169" s="51"/>
      <c r="D169" s="19">
        <v>14</v>
      </c>
      <c r="E169" s="19" t="s">
        <v>43</v>
      </c>
      <c r="F169" s="62" t="s">
        <v>130</v>
      </c>
      <c r="G169" s="62"/>
      <c r="H169" s="20">
        <v>540</v>
      </c>
      <c r="I169" s="21">
        <v>11627487.550000001</v>
      </c>
      <c r="J169" s="21">
        <v>11627487.550000001</v>
      </c>
      <c r="K169" s="21">
        <v>0</v>
      </c>
      <c r="L169" s="21">
        <v>0</v>
      </c>
      <c r="M169" s="21">
        <v>0</v>
      </c>
      <c r="N169" s="21">
        <f>I169+M169</f>
        <v>11627487.550000001</v>
      </c>
      <c r="O169" s="21">
        <f t="shared" si="83"/>
        <v>11627487.550000001</v>
      </c>
      <c r="P169" s="21">
        <v>0</v>
      </c>
      <c r="Q169" s="21">
        <v>0</v>
      </c>
    </row>
    <row r="170" spans="1:17" s="1" customFormat="1" ht="70.5" customHeight="1">
      <c r="A170" s="78" t="s">
        <v>127</v>
      </c>
      <c r="B170" s="78"/>
      <c r="C170" s="78"/>
      <c r="D170" s="16">
        <v>14</v>
      </c>
      <c r="E170" s="16" t="s">
        <v>43</v>
      </c>
      <c r="F170" s="61" t="s">
        <v>131</v>
      </c>
      <c r="G170" s="61"/>
      <c r="H170" s="17"/>
      <c r="I170" s="18">
        <v>7960</v>
      </c>
      <c r="J170" s="18">
        <v>7960</v>
      </c>
      <c r="K170" s="18">
        <v>0</v>
      </c>
      <c r="L170" s="18">
        <v>0</v>
      </c>
      <c r="M170" s="18">
        <f>M171</f>
        <v>0</v>
      </c>
      <c r="N170" s="18">
        <f>N171</f>
        <v>7960</v>
      </c>
      <c r="O170" s="18">
        <f t="shared" si="83"/>
        <v>7960</v>
      </c>
      <c r="P170" s="18">
        <v>0</v>
      </c>
      <c r="Q170" s="18">
        <v>0</v>
      </c>
    </row>
    <row r="171" spans="1:17" ht="48.75" customHeight="1">
      <c r="A171" s="91" t="s">
        <v>37</v>
      </c>
      <c r="B171" s="91"/>
      <c r="C171" s="91"/>
      <c r="D171" s="19">
        <v>14</v>
      </c>
      <c r="E171" s="19" t="s">
        <v>43</v>
      </c>
      <c r="F171" s="62" t="s">
        <v>131</v>
      </c>
      <c r="G171" s="62"/>
      <c r="H171" s="20" t="s">
        <v>97</v>
      </c>
      <c r="I171" s="21">
        <v>7960</v>
      </c>
      <c r="J171" s="21">
        <v>7960</v>
      </c>
      <c r="K171" s="21">
        <v>0</v>
      </c>
      <c r="L171" s="21">
        <v>0</v>
      </c>
      <c r="M171" s="21">
        <f>M172</f>
        <v>0</v>
      </c>
      <c r="N171" s="21">
        <f>N172</f>
        <v>7960</v>
      </c>
      <c r="O171" s="21">
        <f t="shared" si="83"/>
        <v>7960</v>
      </c>
      <c r="P171" s="21">
        <v>0</v>
      </c>
      <c r="Q171" s="21">
        <v>0</v>
      </c>
    </row>
    <row r="172" spans="1:17" ht="48.75" customHeight="1">
      <c r="A172" s="51" t="s">
        <v>106</v>
      </c>
      <c r="B172" s="51"/>
      <c r="C172" s="51"/>
      <c r="D172" s="19">
        <v>14</v>
      </c>
      <c r="E172" s="19" t="s">
        <v>43</v>
      </c>
      <c r="F172" s="62" t="s">
        <v>131</v>
      </c>
      <c r="G172" s="62"/>
      <c r="H172" s="20">
        <v>540</v>
      </c>
      <c r="I172" s="21">
        <v>7960</v>
      </c>
      <c r="J172" s="21">
        <v>7960</v>
      </c>
      <c r="K172" s="21">
        <v>0</v>
      </c>
      <c r="L172" s="21">
        <v>0</v>
      </c>
      <c r="M172" s="21">
        <v>0</v>
      </c>
      <c r="N172" s="21">
        <f>I172+M172</f>
        <v>7960</v>
      </c>
      <c r="O172" s="21">
        <f t="shared" si="83"/>
        <v>7960</v>
      </c>
      <c r="P172" s="21">
        <v>0</v>
      </c>
      <c r="Q172" s="21">
        <v>0</v>
      </c>
    </row>
    <row r="173" spans="1:17" ht="48.75" customHeight="1">
      <c r="A173" s="60" t="s">
        <v>38</v>
      </c>
      <c r="B173" s="60"/>
      <c r="C173" s="60"/>
      <c r="D173" s="35"/>
      <c r="E173" s="35"/>
      <c r="F173" s="77"/>
      <c r="G173" s="77"/>
      <c r="H173" s="10"/>
      <c r="I173" s="18">
        <v>29919494.580000002</v>
      </c>
      <c r="J173" s="18">
        <v>29602473.300000001</v>
      </c>
      <c r="K173" s="18">
        <v>297300</v>
      </c>
      <c r="L173" s="18">
        <v>19721.28</v>
      </c>
      <c r="M173" s="18">
        <f>M13+M71+M77+M88+M126+M149+M156+M163</f>
        <v>4687071.9800000004</v>
      </c>
      <c r="N173" s="18">
        <f>N13+N71+N77+N88+N126+N149+N156+N163</f>
        <v>34606566.560000002</v>
      </c>
      <c r="O173" s="18">
        <f>O13+O71+O77+O88+O126+O149+O156+O163</f>
        <v>34189545.280000001</v>
      </c>
      <c r="P173" s="18">
        <f>P13+P71+P77+P88+P126+P149+P156+P163</f>
        <v>297300</v>
      </c>
      <c r="Q173" s="18">
        <f>Q13+Q71+Q77+Q88+Q126+Q149+Q156+Q163</f>
        <v>119721.28</v>
      </c>
    </row>
    <row r="174" spans="1:17">
      <c r="A174" s="92"/>
      <c r="B174" s="92"/>
    </row>
    <row r="175" spans="1:17">
      <c r="A175" s="93"/>
      <c r="B175" s="92"/>
    </row>
    <row r="176" spans="1:17">
      <c r="A176" s="40" t="s">
        <v>147</v>
      </c>
      <c r="B176" s="90">
        <v>32215323.260000002</v>
      </c>
      <c r="C176" s="90"/>
    </row>
    <row r="177" spans="1:3">
      <c r="A177" s="41" t="s">
        <v>148</v>
      </c>
      <c r="B177" s="42">
        <f>N173</f>
        <v>34606566.560000002</v>
      </c>
      <c r="C177" s="42"/>
    </row>
    <row r="178" spans="1:3">
      <c r="A178" s="41" t="s">
        <v>149</v>
      </c>
      <c r="B178" s="90">
        <v>2391243.2999999998</v>
      </c>
      <c r="C178" s="90"/>
    </row>
    <row r="179" spans="1:3">
      <c r="A179" s="43" t="s">
        <v>150</v>
      </c>
      <c r="B179" s="42">
        <f>B176+B178-B177</f>
        <v>0</v>
      </c>
      <c r="C179" s="41"/>
    </row>
    <row r="180" spans="1:3">
      <c r="A180" s="9"/>
      <c r="B180" s="8"/>
    </row>
    <row r="181" spans="1:3">
      <c r="A181" s="9"/>
      <c r="B181" s="8"/>
    </row>
    <row r="182" spans="1:3">
      <c r="A182" s="9"/>
      <c r="B182" s="8"/>
    </row>
  </sheetData>
  <mergeCells count="341">
    <mergeCell ref="A121:C121"/>
    <mergeCell ref="F121:G121"/>
    <mergeCell ref="A60:C60"/>
    <mergeCell ref="A56:C56"/>
    <mergeCell ref="A64:C64"/>
    <mergeCell ref="F64:G64"/>
    <mergeCell ref="A62:C62"/>
    <mergeCell ref="A74:C74"/>
    <mergeCell ref="A118:C118"/>
    <mergeCell ref="F118:G118"/>
    <mergeCell ref="A119:C119"/>
    <mergeCell ref="F119:G119"/>
    <mergeCell ref="A86:C86"/>
    <mergeCell ref="F104:G104"/>
    <mergeCell ref="A104:C104"/>
    <mergeCell ref="A99:C99"/>
    <mergeCell ref="F99:G99"/>
    <mergeCell ref="F97:G97"/>
    <mergeCell ref="A98:C98"/>
    <mergeCell ref="A102:C102"/>
    <mergeCell ref="F98:G98"/>
    <mergeCell ref="A87:C87"/>
    <mergeCell ref="A65:C65"/>
    <mergeCell ref="F65:G65"/>
    <mergeCell ref="A12:C12"/>
    <mergeCell ref="F12:G12"/>
    <mergeCell ref="A27:C27"/>
    <mergeCell ref="F27:G27"/>
    <mergeCell ref="F16:G16"/>
    <mergeCell ref="A19:C19"/>
    <mergeCell ref="A120:C120"/>
    <mergeCell ref="F120:G120"/>
    <mergeCell ref="A66:C66"/>
    <mergeCell ref="F66:G66"/>
    <mergeCell ref="A89:C89"/>
    <mergeCell ref="F89:G89"/>
    <mergeCell ref="A90:C90"/>
    <mergeCell ref="F90:G90"/>
    <mergeCell ref="A59:C59"/>
    <mergeCell ref="F59:G59"/>
    <mergeCell ref="A23:C23"/>
    <mergeCell ref="F23:G23"/>
    <mergeCell ref="A24:C24"/>
    <mergeCell ref="F24:G24"/>
    <mergeCell ref="A47:C47"/>
    <mergeCell ref="A28:C28"/>
    <mergeCell ref="A25:C25"/>
    <mergeCell ref="F25:G25"/>
    <mergeCell ref="A14:C14"/>
    <mergeCell ref="F14:G14"/>
    <mergeCell ref="A15:C15"/>
    <mergeCell ref="F15:G15"/>
    <mergeCell ref="A29:C29"/>
    <mergeCell ref="A41:C41"/>
    <mergeCell ref="F41:G41"/>
    <mergeCell ref="A22:C22"/>
    <mergeCell ref="F22:G22"/>
    <mergeCell ref="A38:C38"/>
    <mergeCell ref="F38:G38"/>
    <mergeCell ref="A39:C39"/>
    <mergeCell ref="F39:G39"/>
    <mergeCell ref="A40:C40"/>
    <mergeCell ref="F40:G40"/>
    <mergeCell ref="A35:C35"/>
    <mergeCell ref="F35:G35"/>
    <mergeCell ref="A36:C36"/>
    <mergeCell ref="F36:G36"/>
    <mergeCell ref="A37:C37"/>
    <mergeCell ref="F37:G37"/>
    <mergeCell ref="A34:C34"/>
    <mergeCell ref="F34:G34"/>
    <mergeCell ref="A42:C42"/>
    <mergeCell ref="F42:G42"/>
    <mergeCell ref="F28:G28"/>
    <mergeCell ref="A53:C53"/>
    <mergeCell ref="F53:G53"/>
    <mergeCell ref="A16:C16"/>
    <mergeCell ref="A20:C20"/>
    <mergeCell ref="F20:G20"/>
    <mergeCell ref="A69:C69"/>
    <mergeCell ref="F69:G69"/>
    <mergeCell ref="A70:C70"/>
    <mergeCell ref="F70:G70"/>
    <mergeCell ref="F62:G62"/>
    <mergeCell ref="A63:C63"/>
    <mergeCell ref="F63:G63"/>
    <mergeCell ref="F45:G45"/>
    <mergeCell ref="A21:C21"/>
    <mergeCell ref="F21:G21"/>
    <mergeCell ref="A54:C54"/>
    <mergeCell ref="F54:G54"/>
    <mergeCell ref="A55:C55"/>
    <mergeCell ref="F55:G55"/>
    <mergeCell ref="F60:G60"/>
    <mergeCell ref="A61:C61"/>
    <mergeCell ref="F56:G56"/>
    <mergeCell ref="A26:C26"/>
    <mergeCell ref="A43:C43"/>
    <mergeCell ref="F43:G43"/>
    <mergeCell ref="A32:C32"/>
    <mergeCell ref="F32:G32"/>
    <mergeCell ref="A33:C33"/>
    <mergeCell ref="F33:G33"/>
    <mergeCell ref="F61:G61"/>
    <mergeCell ref="A57:C57"/>
    <mergeCell ref="F57:G57"/>
    <mergeCell ref="A58:C58"/>
    <mergeCell ref="F58:G58"/>
    <mergeCell ref="A67:C67"/>
    <mergeCell ref="F67:G67"/>
    <mergeCell ref="A68:C68"/>
    <mergeCell ref="F68:G68"/>
    <mergeCell ref="F78:G78"/>
    <mergeCell ref="A100:C100"/>
    <mergeCell ref="F100:G100"/>
    <mergeCell ref="A101:C101"/>
    <mergeCell ref="F81:G81"/>
    <mergeCell ref="F86:G86"/>
    <mergeCell ref="F71:G71"/>
    <mergeCell ref="A85:C85"/>
    <mergeCell ref="F80:G80"/>
    <mergeCell ref="A79:C79"/>
    <mergeCell ref="A72:C72"/>
    <mergeCell ref="F72:G72"/>
    <mergeCell ref="A73:C73"/>
    <mergeCell ref="F73:G73"/>
    <mergeCell ref="F74:G74"/>
    <mergeCell ref="A75:C75"/>
    <mergeCell ref="F75:G75"/>
    <mergeCell ref="A82:C82"/>
    <mergeCell ref="F82:G82"/>
    <mergeCell ref="A78:C78"/>
    <mergeCell ref="A88:C88"/>
    <mergeCell ref="F88:G88"/>
    <mergeCell ref="A97:C97"/>
    <mergeCell ref="A71:C71"/>
    <mergeCell ref="B178:C178"/>
    <mergeCell ref="A151:C151"/>
    <mergeCell ref="F151:G151"/>
    <mergeCell ref="A152:C152"/>
    <mergeCell ref="F152:G152"/>
    <mergeCell ref="A165:C165"/>
    <mergeCell ref="F165:G165"/>
    <mergeCell ref="A162:C162"/>
    <mergeCell ref="F162:G162"/>
    <mergeCell ref="A160:C160"/>
    <mergeCell ref="A170:C170"/>
    <mergeCell ref="F170:G170"/>
    <mergeCell ref="A171:C171"/>
    <mergeCell ref="F171:G171"/>
    <mergeCell ref="A172:C172"/>
    <mergeCell ref="F172:G172"/>
    <mergeCell ref="F161:G161"/>
    <mergeCell ref="A174:B174"/>
    <mergeCell ref="B176:C176"/>
    <mergeCell ref="A175:B175"/>
    <mergeCell ref="A166:C166"/>
    <mergeCell ref="F166:G166"/>
    <mergeCell ref="A168:C168"/>
    <mergeCell ref="A173:C173"/>
    <mergeCell ref="F103:G103"/>
    <mergeCell ref="F101:G101"/>
    <mergeCell ref="F113:G113"/>
    <mergeCell ref="A91:C91"/>
    <mergeCell ref="F91:G91"/>
    <mergeCell ref="A92:C92"/>
    <mergeCell ref="F92:G92"/>
    <mergeCell ref="A93:C93"/>
    <mergeCell ref="F93:G93"/>
    <mergeCell ref="A94:C94"/>
    <mergeCell ref="F94:G94"/>
    <mergeCell ref="A95:C95"/>
    <mergeCell ref="F95:G95"/>
    <mergeCell ref="A96:C96"/>
    <mergeCell ref="F96:G96"/>
    <mergeCell ref="A110:C110"/>
    <mergeCell ref="F110:G110"/>
    <mergeCell ref="A106:C106"/>
    <mergeCell ref="A111:C111"/>
    <mergeCell ref="F111:G111"/>
    <mergeCell ref="A112:C112"/>
    <mergeCell ref="F112:G112"/>
    <mergeCell ref="A105:C105"/>
    <mergeCell ref="F52:G52"/>
    <mergeCell ref="F163:G163"/>
    <mergeCell ref="F156:G156"/>
    <mergeCell ref="A161:C161"/>
    <mergeCell ref="F127:G127"/>
    <mergeCell ref="A127:C127"/>
    <mergeCell ref="A108:C108"/>
    <mergeCell ref="F108:G108"/>
    <mergeCell ref="F116:G116"/>
    <mergeCell ref="F126:G126"/>
    <mergeCell ref="A109:C109"/>
    <mergeCell ref="F109:G109"/>
    <mergeCell ref="A147:C147"/>
    <mergeCell ref="F140:G140"/>
    <mergeCell ref="A143:C143"/>
    <mergeCell ref="F132:G132"/>
    <mergeCell ref="A128:C128"/>
    <mergeCell ref="A126:C126"/>
    <mergeCell ref="A113:C113"/>
    <mergeCell ref="F106:G106"/>
    <mergeCell ref="A114:C114"/>
    <mergeCell ref="A146:C146"/>
    <mergeCell ref="F146:G146"/>
    <mergeCell ref="A103:C103"/>
    <mergeCell ref="F138:G138"/>
    <mergeCell ref="A138:C138"/>
    <mergeCell ref="F173:G173"/>
    <mergeCell ref="F158:G158"/>
    <mergeCell ref="F169:G169"/>
    <mergeCell ref="A167:C167"/>
    <mergeCell ref="F150:G150"/>
    <mergeCell ref="F147:G147"/>
    <mergeCell ref="F160:G160"/>
    <mergeCell ref="A157:C157"/>
    <mergeCell ref="F157:G157"/>
    <mergeCell ref="A159:C159"/>
    <mergeCell ref="F148:G148"/>
    <mergeCell ref="A148:C148"/>
    <mergeCell ref="F149:G149"/>
    <mergeCell ref="A149:C149"/>
    <mergeCell ref="F167:G167"/>
    <mergeCell ref="A153:C153"/>
    <mergeCell ref="F168:G168"/>
    <mergeCell ref="A169:C169"/>
    <mergeCell ref="A164:C164"/>
    <mergeCell ref="F164:G164"/>
    <mergeCell ref="A163:C163"/>
    <mergeCell ref="F159:G159"/>
    <mergeCell ref="A156:C156"/>
    <mergeCell ref="A158:C158"/>
    <mergeCell ref="F154:G154"/>
    <mergeCell ref="A155:C155"/>
    <mergeCell ref="F155:G155"/>
    <mergeCell ref="F143:G143"/>
    <mergeCell ref="A144:C144"/>
    <mergeCell ref="F153:G153"/>
    <mergeCell ref="A154:C154"/>
    <mergeCell ref="A150:C150"/>
    <mergeCell ref="F142:G142"/>
    <mergeCell ref="F139:G139"/>
    <mergeCell ref="A140:C140"/>
    <mergeCell ref="A141:C141"/>
    <mergeCell ref="F141:G141"/>
    <mergeCell ref="A142:C142"/>
    <mergeCell ref="F144:G144"/>
    <mergeCell ref="A145:C145"/>
    <mergeCell ref="F145:G145"/>
    <mergeCell ref="A139:C139"/>
    <mergeCell ref="F125:G125"/>
    <mergeCell ref="A117:C117"/>
    <mergeCell ref="F79:G79"/>
    <mergeCell ref="A76:C76"/>
    <mergeCell ref="F76:G76"/>
    <mergeCell ref="A77:C77"/>
    <mergeCell ref="F77:G77"/>
    <mergeCell ref="F117:G117"/>
    <mergeCell ref="A125:C125"/>
    <mergeCell ref="F102:G102"/>
    <mergeCell ref="A122:C122"/>
    <mergeCell ref="F122:G122"/>
    <mergeCell ref="A123:C123"/>
    <mergeCell ref="F123:G123"/>
    <mergeCell ref="A124:C124"/>
    <mergeCell ref="F124:G124"/>
    <mergeCell ref="F105:G105"/>
    <mergeCell ref="A107:C107"/>
    <mergeCell ref="F107:G107"/>
    <mergeCell ref="F114:G114"/>
    <mergeCell ref="A116:C116"/>
    <mergeCell ref="A115:C115"/>
    <mergeCell ref="F115:G115"/>
    <mergeCell ref="F87:G87"/>
    <mergeCell ref="A129:C129"/>
    <mergeCell ref="F129:G129"/>
    <mergeCell ref="F128:G128"/>
    <mergeCell ref="A137:C137"/>
    <mergeCell ref="F137:G137"/>
    <mergeCell ref="A130:C130"/>
    <mergeCell ref="F130:G130"/>
    <mergeCell ref="A131:C131"/>
    <mergeCell ref="F131:G131"/>
    <mergeCell ref="A132:C132"/>
    <mergeCell ref="A133:C133"/>
    <mergeCell ref="F133:G133"/>
    <mergeCell ref="A134:C134"/>
    <mergeCell ref="F134:G134"/>
    <mergeCell ref="A135:C135"/>
    <mergeCell ref="F135:G135"/>
    <mergeCell ref="A136:C136"/>
    <mergeCell ref="F136:G136"/>
    <mergeCell ref="N10:N11"/>
    <mergeCell ref="O10:Q10"/>
    <mergeCell ref="A6:Q6"/>
    <mergeCell ref="A7:Q7"/>
    <mergeCell ref="A8:Q8"/>
    <mergeCell ref="A44:C44"/>
    <mergeCell ref="F44:G44"/>
    <mergeCell ref="A17:C17"/>
    <mergeCell ref="F17:G17"/>
    <mergeCell ref="A18:C18"/>
    <mergeCell ref="F18:G18"/>
    <mergeCell ref="A31:C31"/>
    <mergeCell ref="F31:G31"/>
    <mergeCell ref="F19:G19"/>
    <mergeCell ref="F26:G26"/>
    <mergeCell ref="A13:C13"/>
    <mergeCell ref="F13:G13"/>
    <mergeCell ref="I10:I11"/>
    <mergeCell ref="J10:L10"/>
    <mergeCell ref="H10:H11"/>
    <mergeCell ref="A10:C11"/>
    <mergeCell ref="D10:D11"/>
    <mergeCell ref="E10:E11"/>
    <mergeCell ref="F10:G11"/>
    <mergeCell ref="F85:G85"/>
    <mergeCell ref="A45:C45"/>
    <mergeCell ref="M10:M11"/>
    <mergeCell ref="A81:C81"/>
    <mergeCell ref="F83:G83"/>
    <mergeCell ref="A84:C84"/>
    <mergeCell ref="F84:G84"/>
    <mergeCell ref="A80:C80"/>
    <mergeCell ref="F51:G51"/>
    <mergeCell ref="A48:C48"/>
    <mergeCell ref="F48:G48"/>
    <mergeCell ref="A49:C49"/>
    <mergeCell ref="F49:G49"/>
    <mergeCell ref="F47:G47"/>
    <mergeCell ref="A51:C51"/>
    <mergeCell ref="A46:C46"/>
    <mergeCell ref="F46:G46"/>
    <mergeCell ref="A50:C50"/>
    <mergeCell ref="F50:G50"/>
    <mergeCell ref="F29:G29"/>
    <mergeCell ref="A30:C30"/>
    <mergeCell ref="F30:G30"/>
    <mergeCell ref="A83:C83"/>
    <mergeCell ref="A52:C52"/>
  </mergeCells>
  <pageMargins left="0.7" right="0.7" top="0.75" bottom="0.75" header="0.3" footer="0.3"/>
  <pageSetup paperSize="9" scale="4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2023-09-29T04:29:47Z</cp:lastPrinted>
  <dcterms:created xsi:type="dcterms:W3CDTF">2016-02-05T06:09:31Z</dcterms:created>
  <dcterms:modified xsi:type="dcterms:W3CDTF">2023-09-29T04:29:50Z</dcterms:modified>
</cp:coreProperties>
</file>