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20" yWindow="-120" windowWidth="19440" windowHeight="15600"/>
  </bookViews>
  <sheets>
    <sheet name="перечень" sheetId="1" r:id="rId1"/>
    <sheet name="Лист1" sheetId="3" r:id="rId2"/>
  </sheets>
  <definedNames>
    <definedName name="_xlnm._FilterDatabase" localSheetId="1" hidden="1">Лист1!$A$1:$H$1</definedName>
    <definedName name="_xlnm._FilterDatabase" localSheetId="0" hidden="1">перечень!$A$7:$HF$88</definedName>
    <definedName name="Z_05B3B7EC_8972_4755_A0C6_1B6EC7BEDE2D_.wvu.FilterData" localSheetId="0" hidden="1">перечень!$A$7:$HF$88</definedName>
    <definedName name="Z_05B3B7EC_8972_4755_A0C6_1B6EC7BEDE2D_.wvu.PrintTitles" localSheetId="0" hidden="1">перечень!$4:$7</definedName>
    <definedName name="Z_05B3B7EC_8972_4755_A0C6_1B6EC7BEDE2D_.wvu.Rows" localSheetId="0" hidden="1">перечень!$1:$1</definedName>
    <definedName name="Z_0F7A5FB5_0534_4FDB_9965_C60884F14F00_.wvu.Cols" localSheetId="0" hidden="1">перечень!$V:$X</definedName>
    <definedName name="Z_0F7A5FB5_0534_4FDB_9965_C60884F14F00_.wvu.FilterData" localSheetId="0" hidden="1">перечень!$A$7:$HF$88</definedName>
    <definedName name="Z_0F7A5FB5_0534_4FDB_9965_C60884F14F00_.wvu.PrintTitles" localSheetId="0" hidden="1">перечень!$4:$7</definedName>
    <definedName name="Z_173D8A6B_F932_42EF_A776_255040756DF7_.wvu.FilterData" localSheetId="0" hidden="1">перечень!$A$7:$HF$88</definedName>
    <definedName name="Z_1B194196_7968_4915_9421_17F163E29417_.wvu.FilterData" localSheetId="0" hidden="1">перечень!$A$7:$HF$88</definedName>
    <definedName name="Z_1B194196_7968_4915_9421_17F163E29417_.wvu.PrintTitles" localSheetId="0" hidden="1">перечень!$4:$7</definedName>
    <definedName name="Z_1DF6E416_7E23_452E_9D2B_ADB5BDD43D76_.wvu.FilterData" localSheetId="0" hidden="1">перечень!$A$7:$HF$88</definedName>
    <definedName name="Z_201A5BB9_6456_4C6C_93D6_A30C2704A838_.wvu.FilterData" localSheetId="0" hidden="1">перечень!$A$7:$HF$88</definedName>
    <definedName name="Z_2D251680_B84F_4E29_BF6C_4FDFCC57E2D1_.wvu.FilterData" localSheetId="0" hidden="1">перечень!$A$7:$HF$88</definedName>
    <definedName name="Z_40419BB7_1B09_4C03_AE4C_32B60FD2DD44_.wvu.FilterData" localSheetId="0" hidden="1">перечень!$A$7:$HF$88</definedName>
    <definedName name="Z_417E6187_E223_4699_8482_CBFF53C98EEC_.wvu.FilterData" localSheetId="0" hidden="1">перечень!$A$7:$HF$88</definedName>
    <definedName name="Z_595B1019_F24B_474C_9DDA_4B59FA071D28_.wvu.FilterData" localSheetId="0" hidden="1">перечень!$A$7:$HF$88</definedName>
    <definedName name="Z_595B1019_F24B_474C_9DDA_4B59FA071D28_.wvu.PrintTitles" localSheetId="0" hidden="1">перечень!$4:$7</definedName>
    <definedName name="Z_5DCD0A7F_FAE9_4DB6_BF37_4B6049632719_.wvu.FilterData" localSheetId="0" hidden="1">перечень!$A$7:$HF$88</definedName>
    <definedName name="Z_5E006C29_8CAE_4567_A448_0A7AE87B1238_.wvu.FilterData" localSheetId="0" hidden="1">перечень!$A$9:$HF$88</definedName>
    <definedName name="Z_644BBD81_7B01_42EF_8464_336FC73822E5_.wvu.FilterData" localSheetId="0" hidden="1">перечень!$A$7:$HF$88</definedName>
    <definedName name="Z_6BF9F808_9531_4E29_BA1D_B0F83E5699A3_.wvu.FilterData" localSheetId="0" hidden="1">перечень!$A$7:$HF$88</definedName>
    <definedName name="Z_75ED95D7_0E8B_4E94_970C_5D0BD0CD5738_.wvu.FilterData" localSheetId="0" hidden="1">перечень!$A$7:$HF$88</definedName>
    <definedName name="Z_80F1158C_761E_452B_9145_C7104AB39560_.wvu.FilterData" localSheetId="0" hidden="1">перечень!$A$7:$HF$88</definedName>
    <definedName name="Z_8C58AD1E_E4A1_4977_94FA_51C927B1E6D5_.wvu.FilterData" localSheetId="0" hidden="1">перечень!$A$7:$HF$88</definedName>
    <definedName name="Z_93904860_B48A_4021_A86F_AC81B34BBAE5_.wvu.FilterData" localSheetId="0" hidden="1">перечень!$A$7:$HF$88</definedName>
    <definedName name="Z_BB1E6716_DD0E_4349_AC99_9EC4269758C1_.wvu.FilterData" localSheetId="0" hidden="1">перечень!$A$7:$HF$88</definedName>
    <definedName name="Z_C692B753_2765_4DD6_A28E_4482CAA0936B_.wvu.FilterData" localSheetId="0" hidden="1">перечень!$A$7:$HF$88</definedName>
    <definedName name="Z_CA245A3F_FDEC_45E9_84D0_A27358CCB45D_.wvu.FilterData" localSheetId="0" hidden="1">перечень!$A$7:$HF$88</definedName>
    <definedName name="Z_D0506B87_C788_4DFC_81DA_59FDA8AD6CDC_.wvu.FilterData" localSheetId="0" hidden="1">перечень!$A$7:$HF$88</definedName>
    <definedName name="Z_F213106E_BA91_4CB1_ADB0_F8410EA7BB52_.wvu.FilterData" localSheetId="0" hidden="1">перечень!$A$7:$HF$88</definedName>
    <definedName name="Z_F213106E_BA91_4CB1_ADB0_F8410EA7BB52_.wvu.PrintTitles" localSheetId="0" hidden="1">перечень!$4:$7</definedName>
    <definedName name="_xlnm.Print_Titles" localSheetId="0">перечень!$4:$7</definedName>
  </definedNames>
  <calcPr calcId="144525"/>
  <customWorkbookViews>
    <customWorkbookView name="Савосина Ирина Викторовна - Личное представление" guid="{1B194196-7968-4915-9421-17F163E29417}" mergeInterval="0" personalView="1" maximized="1" xWindow="-8" yWindow="-8" windowWidth="1936" windowHeight="1056" activeSheetId="1"/>
    <customWorkbookView name="Корчагина София Александровна - Личное представление" guid="{05B3B7EC-8972-4755-A0C6-1B6EC7BEDE2D}" mergeInterval="0" personalView="1" xWindow="960" windowWidth="960" windowHeight="1030" activeSheetId="1"/>
    <customWorkbookView name="Седунова Александра Аркадьевна - Личное представление" guid="{F213106E-BA91-4CB1-ADB0-F8410EA7BB52}" mergeInterval="0" personalView="1" maximized="1" windowWidth="1596" windowHeight="675" activeSheetId="1"/>
    <customWorkbookView name="Аплакова Виктория Николаевна - Личное представление" guid="{595B1019-F24B-474C-9DDA-4B59FA071D28}" mergeInterval="0" personalView="1" maximized="1" xWindow="-8" yWindow="-8" windowWidth="1936" windowHeight="1056" activeSheetId="1"/>
    <customWorkbookView name="Шелепова Анастасия Михайловна - Личное представление" guid="{0F7A5FB5-0534-4FDB-9965-C60884F14F00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0" i="1" l="1"/>
  <c r="O40" i="1"/>
  <c r="L40" i="1"/>
  <c r="Q54" i="1" l="1"/>
  <c r="P54" i="1"/>
  <c r="N64" i="1" l="1"/>
  <c r="N65" i="1"/>
  <c r="P44" i="1" l="1"/>
  <c r="P45" i="1"/>
  <c r="P46" i="1"/>
  <c r="P47" i="1"/>
  <c r="P48" i="1"/>
  <c r="P49" i="1"/>
  <c r="P50" i="1"/>
  <c r="P51" i="1"/>
  <c r="P52" i="1"/>
  <c r="P53" i="1"/>
  <c r="P55" i="1"/>
  <c r="P56" i="1"/>
  <c r="P57" i="1"/>
  <c r="P58" i="1"/>
  <c r="P59" i="1"/>
  <c r="P60" i="1"/>
  <c r="P61" i="1"/>
  <c r="P62" i="1"/>
  <c r="P63" i="1"/>
  <c r="P64" i="1"/>
  <c r="P65" i="1"/>
  <c r="P43" i="1"/>
  <c r="P38" i="1" l="1"/>
  <c r="P20" i="1" l="1"/>
  <c r="N40" i="1"/>
  <c r="P39" i="1" l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19" i="1"/>
  <c r="P18" i="1"/>
  <c r="P17" i="1"/>
  <c r="P16" i="1"/>
  <c r="P15" i="1"/>
  <c r="P14" i="1"/>
  <c r="P12" i="1"/>
  <c r="P11" i="1"/>
  <c r="P10" i="1"/>
  <c r="Q15" i="1" l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P13" i="1" l="1"/>
  <c r="P40" i="1" s="1"/>
  <c r="Q47" i="1" l="1"/>
  <c r="Q87" i="1" l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5" i="1"/>
  <c r="Q64" i="1"/>
  <c r="Q63" i="1"/>
  <c r="Q62" i="1"/>
  <c r="Q61" i="1"/>
  <c r="Q60" i="1"/>
  <c r="Q59" i="1"/>
  <c r="Q58" i="1"/>
  <c r="Q57" i="1"/>
  <c r="Q56" i="1"/>
  <c r="Q55" i="1"/>
  <c r="Q53" i="1"/>
  <c r="Q52" i="1"/>
  <c r="Q51" i="1"/>
  <c r="Q50" i="1"/>
  <c r="Q49" i="1"/>
  <c r="Q48" i="1"/>
  <c r="Q46" i="1"/>
  <c r="Q45" i="1"/>
  <c r="Q44" i="1"/>
  <c r="Q43" i="1"/>
  <c r="I66" i="1"/>
  <c r="O66" i="1"/>
  <c r="N66" i="1"/>
  <c r="M66" i="1"/>
  <c r="L66" i="1"/>
  <c r="K66" i="1"/>
  <c r="J66" i="1"/>
  <c r="P66" i="1"/>
  <c r="Q39" i="1"/>
  <c r="Q38" i="1"/>
  <c r="Q14" i="1"/>
  <c r="Q13" i="1"/>
  <c r="Q12" i="1"/>
  <c r="Q11" i="1"/>
  <c r="Q10" i="1"/>
  <c r="Q66" i="1" l="1"/>
  <c r="M88" i="1" l="1"/>
  <c r="O88" i="1"/>
  <c r="N88" i="1" l="1"/>
  <c r="I40" i="1" l="1"/>
  <c r="K40" i="1"/>
  <c r="J40" i="1"/>
  <c r="I88" i="1" l="1"/>
  <c r="J88" i="1"/>
  <c r="K88" i="1"/>
  <c r="L88" i="1"/>
  <c r="P88" i="1" l="1"/>
  <c r="Q88" i="1"/>
  <c r="Q40" i="1" l="1"/>
</calcChain>
</file>

<file path=xl/sharedStrings.xml><?xml version="1.0" encoding="utf-8"?>
<sst xmlns="http://schemas.openxmlformats.org/spreadsheetml/2006/main" count="364" uniqueCount="146">
  <si>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</si>
  <si>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</si>
  <si>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</si>
  <si>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</si>
  <si>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</si>
  <si>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</si>
  <si>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</si>
  <si>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</si>
  <si>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</si>
  <si>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</si>
  <si>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</si>
  <si>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</si>
  <si>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</si>
  <si>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</si>
  <si>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</si>
  <si>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>всего:</t>
  </si>
  <si>
    <t>в том числе: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</si>
  <si>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</si>
  <si>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</si>
  <si>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</si>
  <si>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</si>
  <si>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</si>
  <si>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</si>
  <si>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</si>
  <si>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Советский район</t>
  </si>
  <si>
    <t>I. Перечень многоквартирных домов и сведения об источниках финансирования работ по капитальному ремонту общего имущества многоквартирных работ</t>
  </si>
  <si>
    <t>город Лангепас</t>
  </si>
  <si>
    <t>Итого по городу Лангепасу</t>
  </si>
  <si>
    <t>город Нефтеюганск</t>
  </si>
  <si>
    <t>Нефтеюганский район</t>
  </si>
  <si>
    <t>п. Сингапай, ул. Круг Б-4, д. 28</t>
  </si>
  <si>
    <t>Итого по Нефтеюганскому р-ну</t>
  </si>
  <si>
    <t>город Нижневартовск</t>
  </si>
  <si>
    <t>Нижневартовский район</t>
  </si>
  <si>
    <t>город Нягань</t>
  </si>
  <si>
    <t>город Покачи</t>
  </si>
  <si>
    <t>город Пыть-Ях</t>
  </si>
  <si>
    <t>город Радужный</t>
  </si>
  <si>
    <t>город Сургут</t>
  </si>
  <si>
    <t>Сургутский район</t>
  </si>
  <si>
    <t>Итого по Сургутскому р-ну</t>
  </si>
  <si>
    <t>город Урай</t>
  </si>
  <si>
    <t>Итого по городу Когалыму</t>
  </si>
  <si>
    <t>город Мегион</t>
  </si>
  <si>
    <t>мкр. 2-й, д. 3</t>
  </si>
  <si>
    <t>мкр. 2-й, д. 8</t>
  </si>
  <si>
    <t>Итого  по Советскому р-ну</t>
  </si>
  <si>
    <t>город Ханты-Мансийск</t>
  </si>
  <si>
    <t>город Югорск</t>
  </si>
  <si>
    <t>ул. Ленина, д. 15</t>
  </si>
  <si>
    <t>ул. Ленина, д. 17</t>
  </si>
  <si>
    <t>ул. Мира, д. 9</t>
  </si>
  <si>
    <t>мкр. 3-й, д. 6</t>
  </si>
  <si>
    <t>ул. Дзержинского, д. 16Б</t>
  </si>
  <si>
    <t>пгт. Пойковский, мкр. 4-й, д. 18</t>
  </si>
  <si>
    <t>Способ формирования фонда капитального ремонта</t>
  </si>
  <si>
    <t>счет РО</t>
  </si>
  <si>
    <t>Иной</t>
  </si>
  <si>
    <t>2021 год</t>
  </si>
  <si>
    <t xml:space="preserve">2022 год </t>
  </si>
  <si>
    <t>Деревянный</t>
  </si>
  <si>
    <t>ул. Мира, д. 25</t>
  </si>
  <si>
    <t>ул. Мира, д. 27</t>
  </si>
  <si>
    <t>ул. Молодежная, д. 32</t>
  </si>
  <si>
    <t>ул. Ленина, д. 15А</t>
  </si>
  <si>
    <t>мкр. 9-й, д. 4</t>
  </si>
  <si>
    <t>мкр. 10-й, д. 7</t>
  </si>
  <si>
    <t>мкр. 6-й, д. 50</t>
  </si>
  <si>
    <t>п. Каркатеевы, ул. Центральная, д. 13</t>
  </si>
  <si>
    <t>п. Каркатеевы, ул. Центральная, д. 31</t>
  </si>
  <si>
    <t>п. Каркатеевы, ул. Центральная, д. 32</t>
  </si>
  <si>
    <t>п. Каркатеевы, ул. Центральная, д. 33</t>
  </si>
  <si>
    <t>п. Каркатеевы, ул. Центральная, д. 34</t>
  </si>
  <si>
    <t>п. Куть-Ях, д. 11</t>
  </si>
  <si>
    <t>п. Куть-Ях, д. 12</t>
  </si>
  <si>
    <t>п. Сингапай, ул. Круг Б-3, д. 39</t>
  </si>
  <si>
    <t>п. Сингапай, ул. Круг Б-3, д. 40</t>
  </si>
  <si>
    <t>п. Сингапай, ул. Круг Б-3, д. 43</t>
  </si>
  <si>
    <t>п. Сингапай, ул. Круг В-1, д. 44</t>
  </si>
  <si>
    <t>пгт. Пойковский, мкр. 1-й, д. 63</t>
  </si>
  <si>
    <t>пгт. Пойковский, мкр. 2-й, д. 25</t>
  </si>
  <si>
    <t>пгт. Пойковский, мкр. 2-й, д. 29</t>
  </si>
  <si>
    <t>пгт. Пойковский, мкр. 2-й, д. 8</t>
  </si>
  <si>
    <t>пгт. Пойковский, мкр. 3-й, д. 120</t>
  </si>
  <si>
    <t>пгт. Пойковский, мкр. 3-й, д. 4</t>
  </si>
  <si>
    <t>пгт. Пойковский, мкр. 3-й, д. 73</t>
  </si>
  <si>
    <t>Итого по городу Нефтеюганску</t>
  </si>
  <si>
    <t>пгт. Пойковский, мкр. 4-й, д. 1</t>
  </si>
  <si>
    <t>пгт. Пойковский, мкр. 4-й, д. 2</t>
  </si>
  <si>
    <t>пгт. Пойковский, мкр. 4-й, д. 3</t>
  </si>
  <si>
    <t>пгт. Пойковский, мкр. 4-й, д. 4</t>
  </si>
  <si>
    <t>пгт. Пойковский, мкр. 6-й, д. 1</t>
  </si>
  <si>
    <t>пгт. Пойковский, мкр. 7-й, д. 1/2</t>
  </si>
  <si>
    <t>пгт. Пойковский, мкр. 7-й, д. 21/22</t>
  </si>
  <si>
    <t>пгт. Пойковский, мкр. Дорожник, д. 4</t>
  </si>
  <si>
    <t>пгт. Пойковский, мкр. Дорожник, д. 6</t>
  </si>
  <si>
    <t>Итого по Нефтеюганскому району</t>
  </si>
  <si>
    <t>мкр 2а Лесников, ул. Советская, д. 28</t>
  </si>
  <si>
    <t>мкр. 1-й, д. 4</t>
  </si>
  <si>
    <t>ул. Просвещения, д. 41</t>
  </si>
  <si>
    <t>п. Лунный, д. 1</t>
  </si>
  <si>
    <t>пгт. Белый Яр, ул. Кушникова, д. 66</t>
  </si>
  <si>
    <t>с. Локосово, ул. Заводская, д. 3КОРП1</t>
  </si>
  <si>
    <t>г. Лянтор, мкр. 6а, д. 91</t>
  </si>
  <si>
    <t>г. Лянтор, ул. Дружбы Народов, д. 7</t>
  </si>
  <si>
    <t>мкр. 2, д. 35</t>
  </si>
  <si>
    <t>мкр. 2, д. 64</t>
  </si>
  <si>
    <t>мкр. 2, д. 79</t>
  </si>
  <si>
    <t>ул. Мира, д. 65</t>
  </si>
  <si>
    <t>ул. Иртышская, д. 4</t>
  </si>
  <si>
    <t>ул. Ключевая, д. 20</t>
  </si>
  <si>
    <t>ул. Ленина, д. 98</t>
  </si>
  <si>
    <t>ул. Свердлова, д. 2</t>
  </si>
  <si>
    <t>Панельный</t>
  </si>
  <si>
    <t>спецсчет ТСЖ</t>
  </si>
  <si>
    <t>п. Сингапай, ул. Круг В-1, д. 45</t>
  </si>
  <si>
    <t>п. Сингапай, ул. Круг В-1, д. 55</t>
  </si>
  <si>
    <t>Итого по городу Нягани</t>
  </si>
  <si>
    <t>Итого по городу Сургуту</t>
  </si>
  <si>
    <t>Итого по городу Пыть-Яху</t>
  </si>
  <si>
    <t>Итого по городу Ураю</t>
  </si>
  <si>
    <t>Итого по городу Югорску</t>
  </si>
  <si>
    <t>Итого по городу Ханты-Мансийску</t>
  </si>
  <si>
    <t xml:space="preserve">"Приложение
к постановлению Правительства
Ханты-Мансийского
автономного округа - Югры
от "__" ________ 2019 года N ____-п
</t>
  </si>
  <si>
    <t>пгт. Агириш, ул. Спортивная, д. 26</t>
  </si>
  <si>
    <t>Счет РО</t>
  </si>
  <si>
    <t>мкр. 1-й, д. 34</t>
  </si>
  <si>
    <t>мкр. 1-й, д. 35</t>
  </si>
  <si>
    <t>мкр. 2-й, д. 20</t>
  </si>
  <si>
    <t>ул. Пионерская, д. 28</t>
  </si>
  <si>
    <t>п. Сингапай, ул. Круг Б-4, д. 32</t>
  </si>
  <si>
    <t>панельный</t>
  </si>
  <si>
    <t>за счет иных источников</t>
  </si>
  <si>
    <t>п. Куть-Ях, д. 10</t>
  </si>
  <si>
    <t>п. Куть-Ях, д. 3</t>
  </si>
  <si>
    <t>п. Куть-Ях, д. 9</t>
  </si>
  <si>
    <t>п. Сингапай, ул. Круг Б-4, д. 29</t>
  </si>
  <si>
    <t>п. Сингапай, ул. Круг Б-4, д. 33</t>
  </si>
  <si>
    <t>п. Сингапай, ул. Круг Б-4, д. 34</t>
  </si>
  <si>
    <t>пгт. Пойковский, мкр. 1-й, д. 100</t>
  </si>
  <si>
    <t>пгт. Пойковский, мкр. 1-й, д. 104</t>
  </si>
  <si>
    <t>пгт. Пойковский, мкр. 1-й, д. 64</t>
  </si>
  <si>
    <t>пгт. Пойковский, мкр. 3-й, д. 22</t>
  </si>
  <si>
    <t>Краткосрочный план
реализации программы капитального ремонта общего имущества в многоквартирных домах,
расположенных на территории Ханты-Мансийского автономного – Югры, на 2020-2022 годы</t>
  </si>
  <si>
    <t>ул. Киевская, д. 14/1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</si>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</sst>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  <numFmt numFmtId="166" formatCode="#\ ###\ ###\ ##0.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4" fontId="2" fillId="0" borderId="0" applyFont="0" applyFill="0" applyBorder="0" applyAlignment="0" applyProtection="0"/>
    <xf numFmtId="0" fontId="1" fillId="0" borderId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164" fontId="17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99">
    <xf numFmtId="0" fontId="0" fillId="0" borderId="0" xfId="0"/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9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4" fontId="4" fillId="0" borderId="1" xfId="9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165" fontId="11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166" fontId="11" fillId="0" borderId="11" xfId="0" applyNumberFormat="1" applyFont="1" applyFill="1" applyBorder="1" applyAlignment="1">
      <alignment horizontal="center" vertical="center" wrapText="1"/>
    </xf>
    <xf numFmtId="14" fontId="11" fillId="0" borderId="11" xfId="0" applyNumberFormat="1" applyFont="1" applyFill="1" applyBorder="1" applyAlignment="1">
      <alignment horizontal="center" vertical="center" wrapText="1"/>
    </xf>
    <xf numFmtId="166" fontId="4" fillId="0" borderId="11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166" fontId="11" fillId="0" borderId="14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165" fontId="11" fillId="0" borderId="14" xfId="0" applyNumberFormat="1" applyFont="1" applyFill="1" applyBorder="1" applyAlignment="1">
      <alignment horizontal="center" vertical="center"/>
    </xf>
    <xf numFmtId="0" fontId="11" fillId="0" borderId="14" xfId="9" applyNumberFormat="1" applyFont="1" applyFill="1" applyBorder="1" applyAlignment="1">
      <alignment horizontal="center" vertical="center"/>
    </xf>
    <xf numFmtId="2" fontId="11" fillId="0" borderId="14" xfId="9" applyNumberFormat="1" applyFont="1" applyFill="1" applyBorder="1" applyAlignment="1">
      <alignment horizontal="center" vertical="center"/>
    </xf>
    <xf numFmtId="0" fontId="11" fillId="0" borderId="14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2" fillId="0" borderId="0" xfId="0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textRotation="90" wrapText="1"/>
    </xf>
    <xf numFmtId="0" fontId="4" fillId="0" borderId="11" xfId="0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3" fillId="2" borderId="1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textRotation="90" wrapText="1"/>
    </xf>
    <xf numFmtId="165" fontId="3" fillId="0" borderId="4" xfId="0" applyNumberFormat="1" applyFont="1" applyFill="1" applyBorder="1" applyAlignment="1">
      <alignment horizontal="center" vertical="center" textRotation="90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/>
    </xf>
    <xf numFmtId="0" fontId="3" fillId="0" borderId="6" xfId="9" applyNumberFormat="1" applyFont="1" applyFill="1" applyBorder="1" applyAlignment="1">
      <alignment horizontal="center" vertical="center" textRotation="90" wrapText="1"/>
    </xf>
    <xf numFmtId="0" fontId="3" fillId="0" borderId="8" xfId="9" applyNumberFormat="1" applyFont="1" applyFill="1" applyBorder="1" applyAlignment="1">
      <alignment horizontal="center" vertical="center" textRotation="90" wrapText="1"/>
    </xf>
    <xf numFmtId="0" fontId="3" fillId="0" borderId="4" xfId="9" applyNumberFormat="1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21">
    <cellStyle name="Обычный" xfId="0" builtinId="0"/>
    <cellStyle name="Обычный 10" xfId="10"/>
    <cellStyle name="Обычный 11" xfId="1"/>
    <cellStyle name="Обычный 12" xfId="17"/>
    <cellStyle name="Обычный 2" xfId="2"/>
    <cellStyle name="Обычный 3" xfId="3"/>
    <cellStyle name="Обычный 3 2" xfId="19"/>
    <cellStyle name="Обычный 4" xfId="11"/>
    <cellStyle name="Обычный 4 2" xfId="13"/>
    <cellStyle name="Обычный 5" xfId="4"/>
    <cellStyle name="Обычный 6" xfId="5"/>
    <cellStyle name="Обычный 7" xfId="6"/>
    <cellStyle name="Обычный 8" xfId="7"/>
    <cellStyle name="Обычный 9" xfId="8"/>
    <cellStyle name="Финансовый" xfId="9" builtinId="3"/>
    <cellStyle name="Финансовый 2" xfId="12"/>
    <cellStyle name="Финансовый 2 2" xfId="14"/>
    <cellStyle name="Финансовый 2 3" xfId="18"/>
    <cellStyle name="Финансовый 3" xfId="15"/>
    <cellStyle name="Финансовый 4" xfId="16"/>
    <cellStyle name="Финансовый 5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88"/>
  <sheetViews>
    <sheetView tabSelected="1" zoomScale="80" zoomScaleNormal="80" workbookViewId="0">
      <pane xSplit="2" ySplit="7" topLeftCell="C68" activePane="bottomRight" state="frozen"/>
      <selection pane="topRight" activeCell="C1" sqref="C1"/>
      <selection pane="bottomLeft" activeCell="A8" sqref="A8"/>
      <selection pane="bottomRight" activeCell="H83" sqref="H83"/>
    </sheetView>
  </sheetViews>
  <sheetFormatPr defaultColWidth="9.140625" defaultRowHeight="15" x14ac:dyDescent="0.25"/>
  <cols>
    <col min="1" max="1" width="9.42578125" style="2" customWidth="1"/>
    <col min="2" max="2" width="42.28515625" style="2" customWidth="1"/>
    <col min="3" max="3" width="5.5703125" style="6" customWidth="1"/>
    <col min="4" max="4" width="7.140625" style="2" customWidth="1"/>
    <col min="5" max="5" width="13.7109375" style="2" customWidth="1"/>
    <col min="6" max="6" width="15.28515625" style="2" customWidth="1"/>
    <col min="7" max="8" width="5.42578125" style="2" customWidth="1"/>
    <col min="9" max="9" width="15.140625" style="2" customWidth="1"/>
    <col min="10" max="10" width="18" style="2" customWidth="1"/>
    <col min="11" max="11" width="16.140625" style="2" customWidth="1"/>
    <col min="12" max="12" width="18.5703125" style="7" customWidth="1"/>
    <col min="13" max="13" width="20.28515625" style="7" customWidth="1"/>
    <col min="14" max="14" width="18.140625" style="7" customWidth="1"/>
    <col min="15" max="15" width="17.28515625" style="7" customWidth="1"/>
    <col min="16" max="16" width="19" style="7" customWidth="1"/>
    <col min="17" max="17" width="13.28515625" style="7" customWidth="1"/>
    <col min="18" max="18" width="10.7109375" style="7" customWidth="1"/>
    <col min="19" max="19" width="12" style="2" customWidth="1"/>
    <col min="20" max="20" width="9.42578125" style="4" bestFit="1" customWidth="1"/>
    <col min="21" max="21" width="9.140625" style="4"/>
    <col min="22" max="22" width="18.85546875" style="4" customWidth="1"/>
    <col min="23" max="23" width="15.85546875" style="4" customWidth="1"/>
    <col min="24" max="24" width="17.140625" style="4" customWidth="1"/>
    <col min="25" max="16384" width="9.140625" style="4"/>
  </cols>
  <sheetData>
    <row r="1" spans="1:19" ht="22.5" customHeight="1" x14ac:dyDescent="0.25">
      <c r="P1" s="62" t="s">
        <v>123</v>
      </c>
      <c r="Q1" s="62"/>
      <c r="R1" s="62"/>
      <c r="S1" s="62"/>
    </row>
    <row r="2" spans="1:19" ht="18.75" x14ac:dyDescent="0.25">
      <c r="A2" s="85" t="s">
        <v>143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30" customHeight="1" x14ac:dyDescent="0.25">
      <c r="A3" s="66" t="s">
        <v>25</v>
      </c>
      <c r="B3" s="66"/>
      <c r="C3" s="66"/>
      <c r="D3" s="66"/>
      <c r="E3" s="67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19" ht="15" customHeight="1" x14ac:dyDescent="0.25">
      <c r="A4" s="74" t="s">
        <v>0</v>
      </c>
      <c r="B4" s="74" t="s">
        <v>1</v>
      </c>
      <c r="C4" s="83" t="s">
        <v>2</v>
      </c>
      <c r="D4" s="84"/>
      <c r="E4" s="89" t="s">
        <v>55</v>
      </c>
      <c r="F4" s="77" t="s">
        <v>3</v>
      </c>
      <c r="G4" s="77" t="s">
        <v>4</v>
      </c>
      <c r="H4" s="77" t="s">
        <v>5</v>
      </c>
      <c r="I4" s="63" t="s">
        <v>6</v>
      </c>
      <c r="J4" s="86" t="s">
        <v>7</v>
      </c>
      <c r="K4" s="63" t="s">
        <v>8</v>
      </c>
      <c r="L4" s="70" t="s">
        <v>9</v>
      </c>
      <c r="M4" s="71"/>
      <c r="N4" s="71"/>
      <c r="O4" s="71"/>
      <c r="P4" s="72"/>
      <c r="Q4" s="68" t="s">
        <v>10</v>
      </c>
      <c r="R4" s="68" t="s">
        <v>11</v>
      </c>
      <c r="S4" s="63" t="s">
        <v>12</v>
      </c>
    </row>
    <row r="5" spans="1:19" x14ac:dyDescent="0.25">
      <c r="A5" s="75"/>
      <c r="B5" s="75"/>
      <c r="C5" s="80" t="s">
        <v>13</v>
      </c>
      <c r="D5" s="63" t="s">
        <v>14</v>
      </c>
      <c r="E5" s="89"/>
      <c r="F5" s="78"/>
      <c r="G5" s="78"/>
      <c r="H5" s="78"/>
      <c r="I5" s="64"/>
      <c r="J5" s="87"/>
      <c r="K5" s="64"/>
      <c r="L5" s="68" t="s">
        <v>15</v>
      </c>
      <c r="M5" s="70" t="s">
        <v>16</v>
      </c>
      <c r="N5" s="71"/>
      <c r="O5" s="71"/>
      <c r="P5" s="72"/>
      <c r="Q5" s="73"/>
      <c r="R5" s="73"/>
      <c r="S5" s="64"/>
    </row>
    <row r="6" spans="1:19" ht="84.75" customHeight="1" x14ac:dyDescent="0.25">
      <c r="A6" s="75"/>
      <c r="B6" s="75"/>
      <c r="C6" s="81"/>
      <c r="D6" s="64"/>
      <c r="E6" s="89"/>
      <c r="F6" s="78"/>
      <c r="G6" s="78"/>
      <c r="H6" s="78"/>
      <c r="I6" s="65"/>
      <c r="J6" s="88"/>
      <c r="K6" s="65"/>
      <c r="L6" s="69"/>
      <c r="M6" s="46" t="s">
        <v>132</v>
      </c>
      <c r="N6" s="46" t="s">
        <v>17</v>
      </c>
      <c r="O6" s="46" t="s">
        <v>18</v>
      </c>
      <c r="P6" s="46" t="s">
        <v>19</v>
      </c>
      <c r="Q6" s="69"/>
      <c r="R6" s="69"/>
      <c r="S6" s="64"/>
    </row>
    <row r="7" spans="1:19" x14ac:dyDescent="0.25">
      <c r="A7" s="76"/>
      <c r="B7" s="76"/>
      <c r="C7" s="82"/>
      <c r="D7" s="65"/>
      <c r="E7" s="89"/>
      <c r="F7" s="79"/>
      <c r="G7" s="79"/>
      <c r="H7" s="79"/>
      <c r="I7" s="5" t="s">
        <v>20</v>
      </c>
      <c r="J7" s="27" t="s">
        <v>20</v>
      </c>
      <c r="K7" s="5" t="s">
        <v>21</v>
      </c>
      <c r="L7" s="1" t="s">
        <v>22</v>
      </c>
      <c r="M7" s="1" t="s">
        <v>22</v>
      </c>
      <c r="N7" s="1" t="s">
        <v>22</v>
      </c>
      <c r="O7" s="1" t="s">
        <v>22</v>
      </c>
      <c r="P7" s="1" t="s">
        <v>22</v>
      </c>
      <c r="Q7" s="1" t="s">
        <v>23</v>
      </c>
      <c r="R7" s="1" t="s">
        <v>23</v>
      </c>
      <c r="S7" s="65"/>
    </row>
    <row r="8" spans="1:19" s="53" customFormat="1" x14ac:dyDescent="0.25">
      <c r="A8" s="55" t="s">
        <v>145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  <c r="P8" s="51"/>
      <c r="Q8" s="51"/>
      <c r="R8" s="51"/>
      <c r="S8" s="52"/>
    </row>
    <row r="9" spans="1:19" ht="15" customHeight="1" x14ac:dyDescent="0.25">
      <c r="A9" s="44"/>
      <c r="B9" s="58" t="s">
        <v>29</v>
      </c>
      <c r="C9" s="59"/>
      <c r="D9" s="44"/>
      <c r="E9" s="47"/>
      <c r="F9" s="44"/>
      <c r="G9" s="44"/>
      <c r="H9" s="44"/>
      <c r="I9" s="45"/>
      <c r="J9" s="45"/>
      <c r="K9" s="25"/>
      <c r="L9" s="49"/>
      <c r="M9" s="49"/>
      <c r="N9" s="49"/>
      <c r="O9" s="49"/>
      <c r="P9" s="49"/>
      <c r="Q9" s="49"/>
      <c r="R9" s="49"/>
      <c r="S9" s="13"/>
    </row>
    <row r="10" spans="1:19" s="42" customFormat="1" ht="15" customHeight="1" x14ac:dyDescent="0.25">
      <c r="A10" s="10">
        <v>1</v>
      </c>
      <c r="B10" s="16" t="s">
        <v>68</v>
      </c>
      <c r="C10" s="28">
        <v>1992</v>
      </c>
      <c r="D10" s="16"/>
      <c r="E10" s="16" t="s">
        <v>56</v>
      </c>
      <c r="F10" s="16" t="s">
        <v>57</v>
      </c>
      <c r="G10" s="28">
        <v>2</v>
      </c>
      <c r="H10" s="28">
        <v>2</v>
      </c>
      <c r="I10" s="29">
        <v>672</v>
      </c>
      <c r="J10" s="29">
        <v>571.20000000000005</v>
      </c>
      <c r="K10" s="16">
        <v>33</v>
      </c>
      <c r="L10" s="29">
        <v>38401.800000000003</v>
      </c>
      <c r="M10" s="29">
        <v>0</v>
      </c>
      <c r="N10" s="29">
        <v>0</v>
      </c>
      <c r="O10" s="29">
        <v>0</v>
      </c>
      <c r="P10" s="22">
        <f t="shared" ref="P10:P39" si="0">ROUND(L10-N10-O10,2)</f>
        <v>38401.800000000003</v>
      </c>
      <c r="Q10" s="22">
        <f t="shared" ref="Q10:Q40" si="1">L10/J10</f>
        <v>67.230042016806721</v>
      </c>
      <c r="R10" s="29">
        <v>18760.490000000002</v>
      </c>
      <c r="S10" s="30">
        <v>44196</v>
      </c>
    </row>
    <row r="11" spans="1:19" s="42" customFormat="1" ht="15" customHeight="1" x14ac:dyDescent="0.25">
      <c r="A11" s="10">
        <v>2</v>
      </c>
      <c r="B11" s="16" t="s">
        <v>69</v>
      </c>
      <c r="C11" s="28">
        <v>1994</v>
      </c>
      <c r="D11" s="16"/>
      <c r="E11" s="16" t="s">
        <v>56</v>
      </c>
      <c r="F11" s="16" t="s">
        <v>57</v>
      </c>
      <c r="G11" s="28">
        <v>3</v>
      </c>
      <c r="H11" s="28">
        <v>4</v>
      </c>
      <c r="I11" s="29">
        <v>2156.8000000000002</v>
      </c>
      <c r="J11" s="29">
        <v>2008.4</v>
      </c>
      <c r="K11" s="16">
        <v>129</v>
      </c>
      <c r="L11" s="29">
        <v>101759.53</v>
      </c>
      <c r="M11" s="29">
        <v>0</v>
      </c>
      <c r="N11" s="29">
        <v>0</v>
      </c>
      <c r="O11" s="29">
        <v>0</v>
      </c>
      <c r="P11" s="22">
        <f t="shared" si="0"/>
        <v>101759.53</v>
      </c>
      <c r="Q11" s="22">
        <f t="shared" si="1"/>
        <v>50.666963752240584</v>
      </c>
      <c r="R11" s="29">
        <v>18760.490000000002</v>
      </c>
      <c r="S11" s="30">
        <v>44196</v>
      </c>
    </row>
    <row r="12" spans="1:19" s="42" customFormat="1" ht="15" customHeight="1" x14ac:dyDescent="0.25">
      <c r="A12" s="10">
        <v>3</v>
      </c>
      <c r="B12" s="16" t="s">
        <v>70</v>
      </c>
      <c r="C12" s="28">
        <v>1995</v>
      </c>
      <c r="D12" s="16"/>
      <c r="E12" s="16" t="s">
        <v>56</v>
      </c>
      <c r="F12" s="16" t="s">
        <v>57</v>
      </c>
      <c r="G12" s="28">
        <v>3</v>
      </c>
      <c r="H12" s="28">
        <v>3</v>
      </c>
      <c r="I12" s="29">
        <v>1407.9</v>
      </c>
      <c r="J12" s="29">
        <v>1268.9000000000001</v>
      </c>
      <c r="K12" s="16">
        <v>67</v>
      </c>
      <c r="L12" s="29">
        <v>90625.46</v>
      </c>
      <c r="M12" s="29">
        <v>0</v>
      </c>
      <c r="N12" s="29">
        <v>0</v>
      </c>
      <c r="O12" s="29">
        <v>0</v>
      </c>
      <c r="P12" s="22">
        <f t="shared" si="0"/>
        <v>90625.46</v>
      </c>
      <c r="Q12" s="22">
        <f t="shared" si="1"/>
        <v>71.420490188352119</v>
      </c>
      <c r="R12" s="29">
        <v>18760.490000000002</v>
      </c>
      <c r="S12" s="30">
        <v>44196</v>
      </c>
    </row>
    <row r="13" spans="1:19" s="42" customFormat="1" ht="15" customHeight="1" x14ac:dyDescent="0.25">
      <c r="A13" s="10">
        <v>4</v>
      </c>
      <c r="B13" s="16" t="s">
        <v>71</v>
      </c>
      <c r="C13" s="28">
        <v>1995</v>
      </c>
      <c r="D13" s="16"/>
      <c r="E13" s="16" t="s">
        <v>56</v>
      </c>
      <c r="F13" s="16" t="s">
        <v>57</v>
      </c>
      <c r="G13" s="28">
        <v>3</v>
      </c>
      <c r="H13" s="28">
        <v>4</v>
      </c>
      <c r="I13" s="29">
        <v>2257.6</v>
      </c>
      <c r="J13" s="29">
        <v>2082.4</v>
      </c>
      <c r="K13" s="16">
        <v>130</v>
      </c>
      <c r="L13" s="29">
        <v>103098.47</v>
      </c>
      <c r="M13" s="29">
        <v>0</v>
      </c>
      <c r="N13" s="29">
        <v>0</v>
      </c>
      <c r="O13" s="29">
        <v>0</v>
      </c>
      <c r="P13" s="22">
        <f t="shared" si="0"/>
        <v>103098.47</v>
      </c>
      <c r="Q13" s="22">
        <f t="shared" si="1"/>
        <v>49.509445831732613</v>
      </c>
      <c r="R13" s="29">
        <v>18760.490000000002</v>
      </c>
      <c r="S13" s="30">
        <v>44196</v>
      </c>
    </row>
    <row r="14" spans="1:19" s="42" customFormat="1" ht="15" customHeight="1" x14ac:dyDescent="0.25">
      <c r="A14" s="10">
        <v>5</v>
      </c>
      <c r="B14" s="16" t="s">
        <v>72</v>
      </c>
      <c r="C14" s="28">
        <v>1996</v>
      </c>
      <c r="D14" s="16"/>
      <c r="E14" s="16" t="s">
        <v>56</v>
      </c>
      <c r="F14" s="16" t="s">
        <v>57</v>
      </c>
      <c r="G14" s="28">
        <v>3</v>
      </c>
      <c r="H14" s="28">
        <v>3</v>
      </c>
      <c r="I14" s="29">
        <v>1369.5</v>
      </c>
      <c r="J14" s="29">
        <v>1284.9000000000001</v>
      </c>
      <c r="K14" s="16">
        <v>48</v>
      </c>
      <c r="L14" s="29">
        <v>139167.41</v>
      </c>
      <c r="M14" s="29">
        <v>0</v>
      </c>
      <c r="N14" s="29">
        <v>0</v>
      </c>
      <c r="O14" s="29">
        <v>0</v>
      </c>
      <c r="P14" s="22">
        <f t="shared" si="0"/>
        <v>139167.41</v>
      </c>
      <c r="Q14" s="22">
        <f t="shared" si="1"/>
        <v>108.30991516849559</v>
      </c>
      <c r="R14" s="29">
        <v>18760.490000000002</v>
      </c>
      <c r="S14" s="30">
        <v>44196</v>
      </c>
    </row>
    <row r="15" spans="1:19" s="42" customFormat="1" ht="15" customHeight="1" x14ac:dyDescent="0.25">
      <c r="A15" s="10">
        <v>6</v>
      </c>
      <c r="B15" s="32" t="s">
        <v>133</v>
      </c>
      <c r="C15" s="37">
        <v>1986</v>
      </c>
      <c r="D15" s="35"/>
      <c r="E15" s="19" t="s">
        <v>56</v>
      </c>
      <c r="F15" s="16" t="s">
        <v>57</v>
      </c>
      <c r="G15" s="35">
        <v>5</v>
      </c>
      <c r="H15" s="35">
        <v>2</v>
      </c>
      <c r="I15" s="38">
        <v>1471.7</v>
      </c>
      <c r="J15" s="38">
        <v>1341.1</v>
      </c>
      <c r="K15" s="40">
        <v>90</v>
      </c>
      <c r="L15" s="33">
        <v>3972796.46</v>
      </c>
      <c r="M15" s="29">
        <v>0</v>
      </c>
      <c r="N15" s="29">
        <v>0</v>
      </c>
      <c r="O15" s="29">
        <v>0</v>
      </c>
      <c r="P15" s="22">
        <f t="shared" si="0"/>
        <v>3972796.46</v>
      </c>
      <c r="Q15" s="22">
        <f t="shared" si="1"/>
        <v>2962.3417045708748</v>
      </c>
      <c r="R15" s="29">
        <v>18760.490000000002</v>
      </c>
      <c r="S15" s="30">
        <v>44196</v>
      </c>
    </row>
    <row r="16" spans="1:19" s="42" customFormat="1" ht="15" customHeight="1" x14ac:dyDescent="0.25">
      <c r="A16" s="10">
        <v>7</v>
      </c>
      <c r="B16" s="16" t="s">
        <v>73</v>
      </c>
      <c r="C16" s="28">
        <v>1994</v>
      </c>
      <c r="D16" s="16"/>
      <c r="E16" s="16" t="s">
        <v>56</v>
      </c>
      <c r="F16" s="16" t="s">
        <v>57</v>
      </c>
      <c r="G16" s="28">
        <v>2</v>
      </c>
      <c r="H16" s="28">
        <v>3</v>
      </c>
      <c r="I16" s="29">
        <v>1031.5999999999999</v>
      </c>
      <c r="J16" s="29">
        <v>950.9</v>
      </c>
      <c r="K16" s="16">
        <v>50</v>
      </c>
      <c r="L16" s="29">
        <v>118329.92</v>
      </c>
      <c r="M16" s="29">
        <v>0</v>
      </c>
      <c r="N16" s="29">
        <v>0</v>
      </c>
      <c r="O16" s="29">
        <v>0</v>
      </c>
      <c r="P16" s="22">
        <f t="shared" si="0"/>
        <v>118329.92</v>
      </c>
      <c r="Q16" s="22">
        <f t="shared" si="1"/>
        <v>124.43992007571774</v>
      </c>
      <c r="R16" s="29">
        <v>18760.490000000002</v>
      </c>
      <c r="S16" s="30">
        <v>44196</v>
      </c>
    </row>
    <row r="17" spans="1:19" s="42" customFormat="1" ht="15" customHeight="1" x14ac:dyDescent="0.25">
      <c r="A17" s="10">
        <v>8</v>
      </c>
      <c r="B17" s="16" t="s">
        <v>74</v>
      </c>
      <c r="C17" s="28">
        <v>1995</v>
      </c>
      <c r="D17" s="16"/>
      <c r="E17" s="16" t="s">
        <v>56</v>
      </c>
      <c r="F17" s="16" t="s">
        <v>57</v>
      </c>
      <c r="G17" s="28">
        <v>2</v>
      </c>
      <c r="H17" s="28">
        <v>3</v>
      </c>
      <c r="I17" s="29">
        <v>1026</v>
      </c>
      <c r="J17" s="29">
        <v>948.8</v>
      </c>
      <c r="K17" s="16">
        <v>57</v>
      </c>
      <c r="L17" s="29">
        <v>117996.44</v>
      </c>
      <c r="M17" s="29">
        <v>0</v>
      </c>
      <c r="N17" s="29">
        <v>0</v>
      </c>
      <c r="O17" s="29">
        <v>0</v>
      </c>
      <c r="P17" s="22">
        <f t="shared" si="0"/>
        <v>117996.44</v>
      </c>
      <c r="Q17" s="22">
        <f t="shared" si="1"/>
        <v>124.36387015177067</v>
      </c>
      <c r="R17" s="29">
        <v>18760.490000000002</v>
      </c>
      <c r="S17" s="30">
        <v>44196</v>
      </c>
    </row>
    <row r="18" spans="1:19" s="42" customFormat="1" ht="15" customHeight="1" x14ac:dyDescent="0.25">
      <c r="A18" s="10">
        <v>9</v>
      </c>
      <c r="B18" s="32" t="s">
        <v>134</v>
      </c>
      <c r="C18" s="37">
        <v>1978</v>
      </c>
      <c r="D18" s="35"/>
      <c r="E18" s="19" t="s">
        <v>56</v>
      </c>
      <c r="F18" s="16" t="s">
        <v>57</v>
      </c>
      <c r="G18" s="35">
        <v>2</v>
      </c>
      <c r="H18" s="35">
        <v>3</v>
      </c>
      <c r="I18" s="38">
        <v>857.5</v>
      </c>
      <c r="J18" s="38">
        <v>792.8</v>
      </c>
      <c r="K18" s="40">
        <v>65</v>
      </c>
      <c r="L18" s="33">
        <v>463643.06</v>
      </c>
      <c r="M18" s="29">
        <v>0</v>
      </c>
      <c r="N18" s="29">
        <v>0</v>
      </c>
      <c r="O18" s="29">
        <v>0</v>
      </c>
      <c r="P18" s="22">
        <f t="shared" si="0"/>
        <v>463643.06</v>
      </c>
      <c r="Q18" s="22">
        <f t="shared" si="1"/>
        <v>584.81717961654897</v>
      </c>
      <c r="R18" s="29">
        <v>18760.490000000002</v>
      </c>
      <c r="S18" s="30">
        <v>44196</v>
      </c>
    </row>
    <row r="19" spans="1:19" s="42" customFormat="1" ht="15" customHeight="1" x14ac:dyDescent="0.25">
      <c r="A19" s="10">
        <v>10</v>
      </c>
      <c r="B19" s="32" t="s">
        <v>135</v>
      </c>
      <c r="C19" s="37">
        <v>1985</v>
      </c>
      <c r="D19" s="35"/>
      <c r="E19" s="19" t="s">
        <v>56</v>
      </c>
      <c r="F19" s="16" t="s">
        <v>57</v>
      </c>
      <c r="G19" s="35">
        <v>5</v>
      </c>
      <c r="H19" s="35">
        <v>2</v>
      </c>
      <c r="I19" s="38">
        <v>1425.8</v>
      </c>
      <c r="J19" s="38">
        <v>1315.7</v>
      </c>
      <c r="K19" s="40">
        <v>87</v>
      </c>
      <c r="L19" s="33">
        <v>3534406.82</v>
      </c>
      <c r="M19" s="29">
        <v>0</v>
      </c>
      <c r="N19" s="29">
        <v>0</v>
      </c>
      <c r="O19" s="29">
        <v>0</v>
      </c>
      <c r="P19" s="22">
        <f t="shared" si="0"/>
        <v>3534406.82</v>
      </c>
      <c r="Q19" s="22">
        <f t="shared" si="1"/>
        <v>2686.3318537660557</v>
      </c>
      <c r="R19" s="29">
        <v>18760.490000000002</v>
      </c>
      <c r="S19" s="30">
        <v>44196</v>
      </c>
    </row>
    <row r="20" spans="1:19" s="42" customFormat="1" ht="15" customHeight="1" x14ac:dyDescent="0.25">
      <c r="A20" s="10">
        <v>11</v>
      </c>
      <c r="B20" s="16" t="s">
        <v>75</v>
      </c>
      <c r="C20" s="28">
        <v>1993</v>
      </c>
      <c r="D20" s="16"/>
      <c r="E20" s="16" t="s">
        <v>56</v>
      </c>
      <c r="F20" s="32" t="s">
        <v>113</v>
      </c>
      <c r="G20" s="28">
        <v>2</v>
      </c>
      <c r="H20" s="28">
        <v>2</v>
      </c>
      <c r="I20" s="29">
        <v>950.7</v>
      </c>
      <c r="J20" s="29">
        <v>751</v>
      </c>
      <c r="K20" s="16">
        <v>26</v>
      </c>
      <c r="L20" s="29">
        <v>113512.32000000001</v>
      </c>
      <c r="M20" s="29">
        <v>0</v>
      </c>
      <c r="N20" s="29">
        <v>11351.23</v>
      </c>
      <c r="O20" s="29">
        <v>0</v>
      </c>
      <c r="P20" s="22">
        <f>ROUND(L20-N20-O20,2)</f>
        <v>102161.09</v>
      </c>
      <c r="Q20" s="22">
        <f t="shared" si="1"/>
        <v>151.14822902796271</v>
      </c>
      <c r="R20" s="33">
        <v>14502.54</v>
      </c>
      <c r="S20" s="30">
        <v>44196</v>
      </c>
    </row>
    <row r="21" spans="1:19" s="42" customFormat="1" ht="15" customHeight="1" x14ac:dyDescent="0.25">
      <c r="A21" s="10">
        <v>12</v>
      </c>
      <c r="B21" s="16" t="s">
        <v>76</v>
      </c>
      <c r="C21" s="28">
        <v>1992</v>
      </c>
      <c r="D21" s="16"/>
      <c r="E21" s="16" t="s">
        <v>56</v>
      </c>
      <c r="F21" s="32" t="s">
        <v>113</v>
      </c>
      <c r="G21" s="28">
        <v>2</v>
      </c>
      <c r="H21" s="28">
        <v>2</v>
      </c>
      <c r="I21" s="29">
        <v>949.7</v>
      </c>
      <c r="J21" s="29">
        <v>786.9</v>
      </c>
      <c r="K21" s="16">
        <v>36</v>
      </c>
      <c r="L21" s="29">
        <v>113452.77</v>
      </c>
      <c r="M21" s="29">
        <v>0</v>
      </c>
      <c r="N21" s="29">
        <v>0</v>
      </c>
      <c r="O21" s="29">
        <v>0</v>
      </c>
      <c r="P21" s="22">
        <f t="shared" si="0"/>
        <v>113452.77</v>
      </c>
      <c r="Q21" s="22">
        <f t="shared" si="1"/>
        <v>144.17685855890204</v>
      </c>
      <c r="R21" s="33">
        <v>14502.54</v>
      </c>
      <c r="S21" s="30">
        <v>44196</v>
      </c>
    </row>
    <row r="22" spans="1:19" s="42" customFormat="1" ht="15" customHeight="1" x14ac:dyDescent="0.25">
      <c r="A22" s="10">
        <v>13</v>
      </c>
      <c r="B22" s="16" t="s">
        <v>77</v>
      </c>
      <c r="C22" s="28">
        <v>1992</v>
      </c>
      <c r="D22" s="16"/>
      <c r="E22" s="16" t="s">
        <v>56</v>
      </c>
      <c r="F22" s="32" t="s">
        <v>113</v>
      </c>
      <c r="G22" s="28">
        <v>2</v>
      </c>
      <c r="H22" s="28">
        <v>2</v>
      </c>
      <c r="I22" s="29">
        <v>846.4</v>
      </c>
      <c r="J22" s="29">
        <v>754.7</v>
      </c>
      <c r="K22" s="16">
        <v>35</v>
      </c>
      <c r="L22" s="29">
        <v>115213.48</v>
      </c>
      <c r="M22" s="29">
        <v>0</v>
      </c>
      <c r="N22" s="29">
        <v>0</v>
      </c>
      <c r="O22" s="29">
        <v>0</v>
      </c>
      <c r="P22" s="22">
        <f t="shared" si="0"/>
        <v>115213.48</v>
      </c>
      <c r="Q22" s="22">
        <f t="shared" si="1"/>
        <v>152.66129587915728</v>
      </c>
      <c r="R22" s="33">
        <v>14502.54</v>
      </c>
      <c r="S22" s="30">
        <v>44196</v>
      </c>
    </row>
    <row r="23" spans="1:19" s="42" customFormat="1" ht="15" customHeight="1" x14ac:dyDescent="0.25">
      <c r="A23" s="10">
        <v>14</v>
      </c>
      <c r="B23" s="16" t="s">
        <v>30</v>
      </c>
      <c r="C23" s="28">
        <v>1989</v>
      </c>
      <c r="D23" s="16"/>
      <c r="E23" s="16" t="s">
        <v>56</v>
      </c>
      <c r="F23" s="32" t="s">
        <v>113</v>
      </c>
      <c r="G23" s="28">
        <v>2</v>
      </c>
      <c r="H23" s="28">
        <v>2</v>
      </c>
      <c r="I23" s="29">
        <v>849.7</v>
      </c>
      <c r="J23" s="29">
        <v>731.2</v>
      </c>
      <c r="K23" s="16">
        <v>42</v>
      </c>
      <c r="L23" s="29">
        <v>115440.85</v>
      </c>
      <c r="M23" s="29">
        <v>0</v>
      </c>
      <c r="N23" s="29">
        <v>0</v>
      </c>
      <c r="O23" s="29">
        <v>0</v>
      </c>
      <c r="P23" s="22">
        <f t="shared" si="0"/>
        <v>115440.85</v>
      </c>
      <c r="Q23" s="22">
        <f t="shared" si="1"/>
        <v>157.87862417943106</v>
      </c>
      <c r="R23" s="33">
        <v>14502.54</v>
      </c>
      <c r="S23" s="30">
        <v>44196</v>
      </c>
    </row>
    <row r="24" spans="1:19" s="42" customFormat="1" ht="15" customHeight="1" x14ac:dyDescent="0.25">
      <c r="A24" s="10">
        <v>15</v>
      </c>
      <c r="B24" s="32" t="s">
        <v>136</v>
      </c>
      <c r="C24" s="37">
        <v>1988</v>
      </c>
      <c r="D24" s="35"/>
      <c r="E24" s="19" t="s">
        <v>56</v>
      </c>
      <c r="F24" s="32" t="s">
        <v>113</v>
      </c>
      <c r="G24" s="35">
        <v>2</v>
      </c>
      <c r="H24" s="35">
        <v>2</v>
      </c>
      <c r="I24" s="38">
        <v>828.5</v>
      </c>
      <c r="J24" s="38">
        <v>735.9</v>
      </c>
      <c r="K24" s="40">
        <v>38</v>
      </c>
      <c r="L24" s="33">
        <v>2877604.43</v>
      </c>
      <c r="M24" s="29">
        <v>0</v>
      </c>
      <c r="N24" s="29">
        <v>0</v>
      </c>
      <c r="O24" s="29">
        <v>0</v>
      </c>
      <c r="P24" s="22">
        <f t="shared" si="0"/>
        <v>2877604.43</v>
      </c>
      <c r="Q24" s="22">
        <f t="shared" si="1"/>
        <v>3910.3199211849442</v>
      </c>
      <c r="R24" s="33">
        <v>14502.54</v>
      </c>
      <c r="S24" s="30">
        <v>44196</v>
      </c>
    </row>
    <row r="25" spans="1:19" s="42" customFormat="1" ht="15" customHeight="1" x14ac:dyDescent="0.25">
      <c r="A25" s="10">
        <v>16</v>
      </c>
      <c r="B25" s="16" t="s">
        <v>130</v>
      </c>
      <c r="C25" s="34">
        <v>1987</v>
      </c>
      <c r="D25" s="32"/>
      <c r="E25" s="32" t="s">
        <v>56</v>
      </c>
      <c r="F25" s="32" t="s">
        <v>113</v>
      </c>
      <c r="G25" s="34">
        <v>2</v>
      </c>
      <c r="H25" s="34">
        <v>2</v>
      </c>
      <c r="I25" s="33">
        <v>849.9</v>
      </c>
      <c r="J25" s="33">
        <v>728.8</v>
      </c>
      <c r="K25" s="32">
        <v>40</v>
      </c>
      <c r="L25" s="33">
        <v>99402.05</v>
      </c>
      <c r="M25" s="29">
        <v>0</v>
      </c>
      <c r="N25" s="29">
        <v>0</v>
      </c>
      <c r="O25" s="29">
        <v>0</v>
      </c>
      <c r="P25" s="22">
        <f t="shared" si="0"/>
        <v>99402.05</v>
      </c>
      <c r="Q25" s="22">
        <f t="shared" si="1"/>
        <v>136.39139681668496</v>
      </c>
      <c r="R25" s="33">
        <v>14502.54</v>
      </c>
      <c r="S25" s="30">
        <v>44196</v>
      </c>
    </row>
    <row r="26" spans="1:19" s="42" customFormat="1" ht="15" customHeight="1" x14ac:dyDescent="0.25">
      <c r="A26" s="10">
        <v>17</v>
      </c>
      <c r="B26" s="32" t="s">
        <v>137</v>
      </c>
      <c r="C26" s="37">
        <v>1988</v>
      </c>
      <c r="D26" s="35"/>
      <c r="E26" s="19" t="s">
        <v>56</v>
      </c>
      <c r="F26" s="16" t="s">
        <v>57</v>
      </c>
      <c r="G26" s="35">
        <v>2</v>
      </c>
      <c r="H26" s="35">
        <v>2</v>
      </c>
      <c r="I26" s="38">
        <v>862.3</v>
      </c>
      <c r="J26" s="38">
        <v>741.2</v>
      </c>
      <c r="K26" s="40">
        <v>45</v>
      </c>
      <c r="L26" s="33">
        <v>606881.81000000006</v>
      </c>
      <c r="M26" s="29">
        <v>0</v>
      </c>
      <c r="N26" s="29">
        <v>0</v>
      </c>
      <c r="O26" s="29">
        <v>0</v>
      </c>
      <c r="P26" s="22">
        <f t="shared" si="0"/>
        <v>606881.81000000006</v>
      </c>
      <c r="Q26" s="22">
        <f t="shared" si="1"/>
        <v>818.78279816513759</v>
      </c>
      <c r="R26" s="29">
        <v>18760.490000000002</v>
      </c>
      <c r="S26" s="30">
        <v>44196</v>
      </c>
    </row>
    <row r="27" spans="1:19" s="42" customFormat="1" ht="15" customHeight="1" x14ac:dyDescent="0.25">
      <c r="A27" s="10">
        <v>18</v>
      </c>
      <c r="B27" s="32" t="s">
        <v>138</v>
      </c>
      <c r="C27" s="37">
        <v>1989</v>
      </c>
      <c r="D27" s="35"/>
      <c r="E27" s="41" t="s">
        <v>56</v>
      </c>
      <c r="F27" s="32" t="s">
        <v>113</v>
      </c>
      <c r="G27" s="35">
        <v>2</v>
      </c>
      <c r="H27" s="35">
        <v>2</v>
      </c>
      <c r="I27" s="38">
        <v>822.8</v>
      </c>
      <c r="J27" s="38">
        <v>727.5</v>
      </c>
      <c r="K27" s="40">
        <v>20</v>
      </c>
      <c r="L27" s="33">
        <v>3016808.63</v>
      </c>
      <c r="M27" s="29">
        <v>0</v>
      </c>
      <c r="N27" s="29">
        <v>0</v>
      </c>
      <c r="O27" s="29">
        <v>0</v>
      </c>
      <c r="P27" s="22">
        <f t="shared" si="0"/>
        <v>3016808.63</v>
      </c>
      <c r="Q27" s="22">
        <f t="shared" si="1"/>
        <v>4146.8159862542952</v>
      </c>
      <c r="R27" s="33">
        <v>14502.54</v>
      </c>
      <c r="S27" s="30">
        <v>44196</v>
      </c>
    </row>
    <row r="28" spans="1:19" s="42" customFormat="1" ht="15" customHeight="1" x14ac:dyDescent="0.25">
      <c r="A28" s="10">
        <v>19</v>
      </c>
      <c r="B28" s="16" t="s">
        <v>78</v>
      </c>
      <c r="C28" s="28">
        <v>1996</v>
      </c>
      <c r="D28" s="16"/>
      <c r="E28" s="16" t="s">
        <v>56</v>
      </c>
      <c r="F28" s="32" t="s">
        <v>113</v>
      </c>
      <c r="G28" s="28">
        <v>2</v>
      </c>
      <c r="H28" s="28">
        <v>2</v>
      </c>
      <c r="I28" s="29">
        <v>851.9</v>
      </c>
      <c r="J28" s="29">
        <v>756.5</v>
      </c>
      <c r="K28" s="16">
        <v>32</v>
      </c>
      <c r="L28" s="29">
        <v>115592.43</v>
      </c>
      <c r="M28" s="29">
        <v>0</v>
      </c>
      <c r="N28" s="29">
        <v>0</v>
      </c>
      <c r="O28" s="29">
        <v>0</v>
      </c>
      <c r="P28" s="22">
        <f t="shared" si="0"/>
        <v>115592.43</v>
      </c>
      <c r="Q28" s="22">
        <f t="shared" si="1"/>
        <v>152.7989821546596</v>
      </c>
      <c r="R28" s="33">
        <v>14502.54</v>
      </c>
      <c r="S28" s="30">
        <v>44196</v>
      </c>
    </row>
    <row r="29" spans="1:19" s="42" customFormat="1" ht="15" customHeight="1" x14ac:dyDescent="0.25">
      <c r="A29" s="10">
        <v>20</v>
      </c>
      <c r="B29" s="32" t="s">
        <v>139</v>
      </c>
      <c r="C29" s="37">
        <v>1986</v>
      </c>
      <c r="D29" s="35"/>
      <c r="E29" s="19" t="s">
        <v>56</v>
      </c>
      <c r="F29" s="16" t="s">
        <v>60</v>
      </c>
      <c r="G29" s="35">
        <v>2</v>
      </c>
      <c r="H29" s="35">
        <v>2</v>
      </c>
      <c r="I29" s="38">
        <v>1018</v>
      </c>
      <c r="J29" s="38">
        <v>881.8</v>
      </c>
      <c r="K29" s="39">
        <v>55</v>
      </c>
      <c r="L29" s="33">
        <v>784748.98</v>
      </c>
      <c r="M29" s="29">
        <v>0</v>
      </c>
      <c r="N29" s="29">
        <v>0</v>
      </c>
      <c r="O29" s="29">
        <v>0</v>
      </c>
      <c r="P29" s="22">
        <f t="shared" si="0"/>
        <v>784748.98</v>
      </c>
      <c r="Q29" s="22">
        <f t="shared" si="1"/>
        <v>889.93987298707191</v>
      </c>
      <c r="R29" s="29">
        <v>15380.69</v>
      </c>
      <c r="S29" s="30">
        <v>44196</v>
      </c>
    </row>
    <row r="30" spans="1:19" s="42" customFormat="1" ht="15" customHeight="1" x14ac:dyDescent="0.25">
      <c r="A30" s="10">
        <v>21</v>
      </c>
      <c r="B30" s="32" t="s">
        <v>140</v>
      </c>
      <c r="C30" s="37">
        <v>1987</v>
      </c>
      <c r="D30" s="35"/>
      <c r="E30" s="19" t="s">
        <v>56</v>
      </c>
      <c r="F30" s="16" t="s">
        <v>60</v>
      </c>
      <c r="G30" s="35">
        <v>2</v>
      </c>
      <c r="H30" s="35">
        <v>2</v>
      </c>
      <c r="I30" s="38">
        <v>1016</v>
      </c>
      <c r="J30" s="38">
        <v>901.2</v>
      </c>
      <c r="K30" s="39">
        <v>60</v>
      </c>
      <c r="L30" s="33">
        <v>799083.53</v>
      </c>
      <c r="M30" s="29">
        <v>0</v>
      </c>
      <c r="N30" s="29">
        <v>0</v>
      </c>
      <c r="O30" s="29">
        <v>0</v>
      </c>
      <c r="P30" s="22">
        <f t="shared" si="0"/>
        <v>799083.53</v>
      </c>
      <c r="Q30" s="22">
        <f t="shared" si="1"/>
        <v>886.68833777185978</v>
      </c>
      <c r="R30" s="29">
        <v>15380.69</v>
      </c>
      <c r="S30" s="30">
        <v>44196</v>
      </c>
    </row>
    <row r="31" spans="1:19" s="42" customFormat="1" ht="15" customHeight="1" x14ac:dyDescent="0.25">
      <c r="A31" s="10">
        <v>22</v>
      </c>
      <c r="B31" s="16" t="s">
        <v>79</v>
      </c>
      <c r="C31" s="28">
        <v>1994</v>
      </c>
      <c r="D31" s="16"/>
      <c r="E31" s="16" t="s">
        <v>56</v>
      </c>
      <c r="F31" s="16" t="s">
        <v>57</v>
      </c>
      <c r="G31" s="28">
        <v>4</v>
      </c>
      <c r="H31" s="28">
        <v>1</v>
      </c>
      <c r="I31" s="29">
        <v>829.2</v>
      </c>
      <c r="J31" s="29">
        <v>746.9</v>
      </c>
      <c r="K31" s="16">
        <v>47</v>
      </c>
      <c r="L31" s="29">
        <v>257424.53</v>
      </c>
      <c r="M31" s="29">
        <v>0</v>
      </c>
      <c r="N31" s="29">
        <v>0</v>
      </c>
      <c r="O31" s="29">
        <v>0</v>
      </c>
      <c r="P31" s="22">
        <f t="shared" si="0"/>
        <v>257424.53</v>
      </c>
      <c r="Q31" s="22">
        <f t="shared" si="1"/>
        <v>344.65729013254787</v>
      </c>
      <c r="R31" s="29">
        <v>18760.490000000002</v>
      </c>
      <c r="S31" s="30">
        <v>44196</v>
      </c>
    </row>
    <row r="32" spans="1:19" s="42" customFormat="1" ht="15" customHeight="1" x14ac:dyDescent="0.25">
      <c r="A32" s="10">
        <v>23</v>
      </c>
      <c r="B32" s="32" t="s">
        <v>141</v>
      </c>
      <c r="C32" s="34">
        <v>1991</v>
      </c>
      <c r="D32" s="32"/>
      <c r="E32" s="16" t="s">
        <v>56</v>
      </c>
      <c r="F32" s="16" t="s">
        <v>57</v>
      </c>
      <c r="G32" s="34">
        <v>3</v>
      </c>
      <c r="H32" s="34">
        <v>1</v>
      </c>
      <c r="I32" s="33">
        <v>725.4</v>
      </c>
      <c r="J32" s="33">
        <v>488.5</v>
      </c>
      <c r="K32" s="32">
        <v>9</v>
      </c>
      <c r="L32" s="33">
        <v>3058920.56</v>
      </c>
      <c r="M32" s="29">
        <v>0</v>
      </c>
      <c r="N32" s="29">
        <v>0</v>
      </c>
      <c r="O32" s="29">
        <v>0</v>
      </c>
      <c r="P32" s="22">
        <f t="shared" si="0"/>
        <v>3058920.56</v>
      </c>
      <c r="Q32" s="22">
        <f t="shared" si="1"/>
        <v>6261.8639918116687</v>
      </c>
      <c r="R32" s="29">
        <v>18760.490000000002</v>
      </c>
      <c r="S32" s="30">
        <v>44196</v>
      </c>
    </row>
    <row r="33" spans="1:19" s="42" customFormat="1" ht="15" customHeight="1" x14ac:dyDescent="0.25">
      <c r="A33" s="10">
        <v>24</v>
      </c>
      <c r="B33" s="16" t="s">
        <v>80</v>
      </c>
      <c r="C33" s="28">
        <v>1993</v>
      </c>
      <c r="D33" s="16"/>
      <c r="E33" s="16" t="s">
        <v>56</v>
      </c>
      <c r="F33" s="32" t="s">
        <v>113</v>
      </c>
      <c r="G33" s="28">
        <v>2</v>
      </c>
      <c r="H33" s="28">
        <v>3</v>
      </c>
      <c r="I33" s="29">
        <v>766.2</v>
      </c>
      <c r="J33" s="29">
        <v>663.4</v>
      </c>
      <c r="K33" s="16">
        <v>34</v>
      </c>
      <c r="L33" s="29">
        <v>93879.52</v>
      </c>
      <c r="M33" s="29">
        <v>0</v>
      </c>
      <c r="N33" s="29">
        <v>0</v>
      </c>
      <c r="O33" s="29">
        <v>0</v>
      </c>
      <c r="P33" s="22">
        <f t="shared" si="0"/>
        <v>93879.52</v>
      </c>
      <c r="Q33" s="22">
        <f t="shared" si="1"/>
        <v>141.51269219173955</v>
      </c>
      <c r="R33" s="33">
        <v>14502.54</v>
      </c>
      <c r="S33" s="30">
        <v>44196</v>
      </c>
    </row>
    <row r="34" spans="1:19" s="42" customFormat="1" ht="15" customHeight="1" x14ac:dyDescent="0.25">
      <c r="A34" s="10">
        <v>25</v>
      </c>
      <c r="B34" s="16" t="s">
        <v>81</v>
      </c>
      <c r="C34" s="28">
        <v>1995</v>
      </c>
      <c r="D34" s="16"/>
      <c r="E34" s="16" t="s">
        <v>56</v>
      </c>
      <c r="F34" s="16" t="s">
        <v>57</v>
      </c>
      <c r="G34" s="28">
        <v>4</v>
      </c>
      <c r="H34" s="28">
        <v>1</v>
      </c>
      <c r="I34" s="29">
        <v>1672.1</v>
      </c>
      <c r="J34" s="29">
        <v>1117.7</v>
      </c>
      <c r="K34" s="16">
        <v>62</v>
      </c>
      <c r="L34" s="29">
        <v>157666.68</v>
      </c>
      <c r="M34" s="29">
        <v>0</v>
      </c>
      <c r="N34" s="29">
        <v>0</v>
      </c>
      <c r="O34" s="29">
        <v>0</v>
      </c>
      <c r="P34" s="22">
        <f t="shared" si="0"/>
        <v>157666.68</v>
      </c>
      <c r="Q34" s="22">
        <f t="shared" si="1"/>
        <v>141.06350541290149</v>
      </c>
      <c r="R34" s="29">
        <v>18760.490000000002</v>
      </c>
      <c r="S34" s="30">
        <v>44196</v>
      </c>
    </row>
    <row r="35" spans="1:19" s="42" customFormat="1" ht="15" customHeight="1" x14ac:dyDescent="0.25">
      <c r="A35" s="10">
        <v>26</v>
      </c>
      <c r="B35" s="16" t="s">
        <v>82</v>
      </c>
      <c r="C35" s="28">
        <v>1992</v>
      </c>
      <c r="D35" s="16"/>
      <c r="E35" s="16" t="s">
        <v>56</v>
      </c>
      <c r="F35" s="16" t="s">
        <v>57</v>
      </c>
      <c r="G35" s="28">
        <v>2</v>
      </c>
      <c r="H35" s="28">
        <v>3</v>
      </c>
      <c r="I35" s="29">
        <v>1012.6</v>
      </c>
      <c r="J35" s="29">
        <v>878.6</v>
      </c>
      <c r="K35" s="16">
        <v>63</v>
      </c>
      <c r="L35" s="29">
        <v>65775.360000000001</v>
      </c>
      <c r="M35" s="29">
        <v>0</v>
      </c>
      <c r="N35" s="29">
        <v>0</v>
      </c>
      <c r="O35" s="29">
        <v>0</v>
      </c>
      <c r="P35" s="22">
        <f t="shared" si="0"/>
        <v>65775.360000000001</v>
      </c>
      <c r="Q35" s="22">
        <f t="shared" si="1"/>
        <v>74.863828818575001</v>
      </c>
      <c r="R35" s="29">
        <v>18760.490000000002</v>
      </c>
      <c r="S35" s="30">
        <v>44196</v>
      </c>
    </row>
    <row r="36" spans="1:19" s="42" customFormat="1" ht="15" customHeight="1" x14ac:dyDescent="0.25">
      <c r="A36" s="10">
        <v>27</v>
      </c>
      <c r="B36" s="16" t="s">
        <v>83</v>
      </c>
      <c r="C36" s="28">
        <v>1992</v>
      </c>
      <c r="D36" s="16"/>
      <c r="E36" s="16" t="s">
        <v>56</v>
      </c>
      <c r="F36" s="32" t="s">
        <v>113</v>
      </c>
      <c r="G36" s="28">
        <v>3</v>
      </c>
      <c r="H36" s="28">
        <v>3</v>
      </c>
      <c r="I36" s="29">
        <v>1215</v>
      </c>
      <c r="J36" s="29">
        <v>1213.0999999999999</v>
      </c>
      <c r="K36" s="16">
        <v>63</v>
      </c>
      <c r="L36" s="29">
        <v>88063.13</v>
      </c>
      <c r="M36" s="29">
        <v>0</v>
      </c>
      <c r="N36" s="29">
        <v>0</v>
      </c>
      <c r="O36" s="29">
        <v>0</v>
      </c>
      <c r="P36" s="22">
        <f t="shared" si="0"/>
        <v>88063.13</v>
      </c>
      <c r="Q36" s="22">
        <f t="shared" si="1"/>
        <v>72.593463028604418</v>
      </c>
      <c r="R36" s="33">
        <v>14502.54</v>
      </c>
      <c r="S36" s="30">
        <v>44196</v>
      </c>
    </row>
    <row r="37" spans="1:19" s="42" customFormat="1" ht="15" customHeight="1" x14ac:dyDescent="0.25">
      <c r="A37" s="10">
        <v>28</v>
      </c>
      <c r="B37" s="32" t="s">
        <v>142</v>
      </c>
      <c r="C37" s="37">
        <v>1987</v>
      </c>
      <c r="D37" s="35"/>
      <c r="E37" s="19" t="s">
        <v>56</v>
      </c>
      <c r="F37" s="16" t="s">
        <v>57</v>
      </c>
      <c r="G37" s="35">
        <v>2</v>
      </c>
      <c r="H37" s="35">
        <v>2</v>
      </c>
      <c r="I37" s="38">
        <v>985</v>
      </c>
      <c r="J37" s="38">
        <v>872.6</v>
      </c>
      <c r="K37" s="40">
        <v>54</v>
      </c>
      <c r="L37" s="33">
        <v>2954062.08</v>
      </c>
      <c r="M37" s="29">
        <v>0</v>
      </c>
      <c r="N37" s="29">
        <v>0</v>
      </c>
      <c r="O37" s="29">
        <v>0</v>
      </c>
      <c r="P37" s="22">
        <f t="shared" si="0"/>
        <v>2954062.08</v>
      </c>
      <c r="Q37" s="22">
        <f t="shared" si="1"/>
        <v>3385.3564978225991</v>
      </c>
      <c r="R37" s="29">
        <v>18760.490000000002</v>
      </c>
      <c r="S37" s="30">
        <v>44196</v>
      </c>
    </row>
    <row r="38" spans="1:19" s="42" customFormat="1" ht="15" customHeight="1" x14ac:dyDescent="0.25">
      <c r="A38" s="10">
        <v>29</v>
      </c>
      <c r="B38" s="16" t="s">
        <v>84</v>
      </c>
      <c r="C38" s="28">
        <v>1994</v>
      </c>
      <c r="D38" s="16"/>
      <c r="E38" s="16" t="s">
        <v>56</v>
      </c>
      <c r="F38" s="16" t="s">
        <v>57</v>
      </c>
      <c r="G38" s="28">
        <v>4</v>
      </c>
      <c r="H38" s="28">
        <v>2</v>
      </c>
      <c r="I38" s="29">
        <v>1246.8</v>
      </c>
      <c r="J38" s="29">
        <v>801.2</v>
      </c>
      <c r="K38" s="16">
        <v>51</v>
      </c>
      <c r="L38" s="29">
        <v>106529.67</v>
      </c>
      <c r="M38" s="29">
        <v>0</v>
      </c>
      <c r="N38" s="29">
        <v>10652.97</v>
      </c>
      <c r="O38" s="29">
        <v>0</v>
      </c>
      <c r="P38" s="22">
        <f>ROUND(L38-N38-O38,2)</f>
        <v>95876.7</v>
      </c>
      <c r="Q38" s="22">
        <f t="shared" si="1"/>
        <v>132.96264353469795</v>
      </c>
      <c r="R38" s="29">
        <v>18760.490000000002</v>
      </c>
      <c r="S38" s="30">
        <v>44196</v>
      </c>
    </row>
    <row r="39" spans="1:19" s="42" customFormat="1" ht="15" customHeight="1" x14ac:dyDescent="0.25">
      <c r="A39" s="10">
        <v>30</v>
      </c>
      <c r="B39" s="16" t="s">
        <v>85</v>
      </c>
      <c r="C39" s="28">
        <v>1994</v>
      </c>
      <c r="D39" s="16"/>
      <c r="E39" s="16" t="s">
        <v>56</v>
      </c>
      <c r="F39" s="16" t="s">
        <v>57</v>
      </c>
      <c r="G39" s="28">
        <v>2</v>
      </c>
      <c r="H39" s="28">
        <v>2</v>
      </c>
      <c r="I39" s="29">
        <v>659.2</v>
      </c>
      <c r="J39" s="29">
        <v>594.20000000000005</v>
      </c>
      <c r="K39" s="16">
        <v>30</v>
      </c>
      <c r="L39" s="29">
        <v>86819.69</v>
      </c>
      <c r="M39" s="29">
        <v>0</v>
      </c>
      <c r="N39" s="29">
        <v>0</v>
      </c>
      <c r="O39" s="29">
        <v>0</v>
      </c>
      <c r="P39" s="22">
        <f t="shared" si="0"/>
        <v>86819.69</v>
      </c>
      <c r="Q39" s="22">
        <f t="shared" si="1"/>
        <v>146.11189835072366</v>
      </c>
      <c r="R39" s="29">
        <v>18760.490000000002</v>
      </c>
      <c r="S39" s="30">
        <v>44196</v>
      </c>
    </row>
    <row r="40" spans="1:19" s="8" customFormat="1" ht="12.75" customHeight="1" x14ac:dyDescent="0.25">
      <c r="A40" s="10"/>
      <c r="B40" s="60" t="s">
        <v>31</v>
      </c>
      <c r="C40" s="61"/>
      <c r="D40" s="49"/>
      <c r="E40" s="24"/>
      <c r="F40" s="49"/>
      <c r="G40" s="49"/>
      <c r="H40" s="49"/>
      <c r="I40" s="49">
        <f>ROUND(SUM(I10:I39),2)</f>
        <v>32633.8</v>
      </c>
      <c r="J40" s="49">
        <f>ROUND(SUM(J10:J39),2)</f>
        <v>28438</v>
      </c>
      <c r="K40" s="26">
        <f>ROUND(SUM(K10:K39),2)</f>
        <v>1598</v>
      </c>
      <c r="L40" s="49">
        <f>ROUND(SUM(L10:L39),2)</f>
        <v>24307107.870000001</v>
      </c>
      <c r="M40" s="49">
        <f t="shared" ref="M40:O40" si="2">ROUND(SUM(M10:M39),2)</f>
        <v>0</v>
      </c>
      <c r="N40" s="49">
        <f t="shared" si="2"/>
        <v>22004.2</v>
      </c>
      <c r="O40" s="49">
        <f t="shared" si="2"/>
        <v>0</v>
      </c>
      <c r="P40" s="49">
        <f>ROUND(SUM(P10:P39),2)</f>
        <v>24285103.670000002</v>
      </c>
      <c r="Q40" s="49">
        <f t="shared" si="1"/>
        <v>854.74041317954857</v>
      </c>
      <c r="R40" s="49"/>
      <c r="S40" s="12"/>
    </row>
    <row r="41" spans="1:19" s="50" customFormat="1" x14ac:dyDescent="0.25">
      <c r="A41" s="90" t="s">
        <v>58</v>
      </c>
      <c r="B41" s="90"/>
      <c r="C41" s="90"/>
      <c r="D41" s="90"/>
      <c r="E41" s="91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</row>
    <row r="42" spans="1:19" s="3" customFormat="1" ht="12.75" x14ac:dyDescent="0.25">
      <c r="A42" s="24"/>
      <c r="B42" s="60" t="s">
        <v>29</v>
      </c>
      <c r="C42" s="61"/>
      <c r="D42" s="48"/>
      <c r="E42" s="48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</row>
    <row r="43" spans="1:19" s="3" customFormat="1" ht="12.75" x14ac:dyDescent="0.25">
      <c r="A43" s="21">
        <v>1</v>
      </c>
      <c r="B43" s="16" t="s">
        <v>75</v>
      </c>
      <c r="C43" s="28">
        <v>1993</v>
      </c>
      <c r="D43" s="16"/>
      <c r="E43" s="16" t="s">
        <v>56</v>
      </c>
      <c r="F43" s="16" t="s">
        <v>113</v>
      </c>
      <c r="G43" s="28">
        <v>2</v>
      </c>
      <c r="H43" s="28">
        <v>2</v>
      </c>
      <c r="I43" s="29">
        <v>950.7</v>
      </c>
      <c r="J43" s="29">
        <v>751</v>
      </c>
      <c r="K43" s="16">
        <v>26</v>
      </c>
      <c r="L43" s="29">
        <v>1852416.07</v>
      </c>
      <c r="M43" s="29">
        <v>0</v>
      </c>
      <c r="N43" s="29">
        <v>0</v>
      </c>
      <c r="O43" s="29">
        <v>0</v>
      </c>
      <c r="P43" s="22">
        <f t="shared" ref="P43:P65" si="3">ROUND(L43-N43-O43,2)</f>
        <v>1852416.07</v>
      </c>
      <c r="Q43" s="22">
        <f t="shared" ref="Q43:Q66" si="4">L43/J43</f>
        <v>2466.599294274301</v>
      </c>
      <c r="R43" s="33">
        <v>16342.37</v>
      </c>
      <c r="S43" s="30">
        <v>44561</v>
      </c>
    </row>
    <row r="44" spans="1:19" s="3" customFormat="1" ht="12.75" x14ac:dyDescent="0.25">
      <c r="A44" s="21">
        <v>2</v>
      </c>
      <c r="B44" s="16" t="s">
        <v>76</v>
      </c>
      <c r="C44" s="28">
        <v>1992</v>
      </c>
      <c r="D44" s="16"/>
      <c r="E44" s="16" t="s">
        <v>56</v>
      </c>
      <c r="F44" s="16" t="s">
        <v>113</v>
      </c>
      <c r="G44" s="28">
        <v>2</v>
      </c>
      <c r="H44" s="28">
        <v>2</v>
      </c>
      <c r="I44" s="29">
        <v>949.7</v>
      </c>
      <c r="J44" s="29">
        <v>786.9</v>
      </c>
      <c r="K44" s="16">
        <v>36</v>
      </c>
      <c r="L44" s="29">
        <v>1940966.97</v>
      </c>
      <c r="M44" s="29">
        <v>0</v>
      </c>
      <c r="N44" s="29">
        <v>0</v>
      </c>
      <c r="O44" s="29">
        <v>0</v>
      </c>
      <c r="P44" s="22">
        <f t="shared" si="3"/>
        <v>1940966.97</v>
      </c>
      <c r="Q44" s="22">
        <f t="shared" si="4"/>
        <v>2466.5992756385817</v>
      </c>
      <c r="R44" s="33">
        <v>16342.37</v>
      </c>
      <c r="S44" s="30">
        <v>44561</v>
      </c>
    </row>
    <row r="45" spans="1:19" s="3" customFormat="1" ht="12.75" x14ac:dyDescent="0.25">
      <c r="A45" s="21">
        <v>3</v>
      </c>
      <c r="B45" s="16" t="s">
        <v>77</v>
      </c>
      <c r="C45" s="28">
        <v>1992</v>
      </c>
      <c r="D45" s="16"/>
      <c r="E45" s="16" t="s">
        <v>56</v>
      </c>
      <c r="F45" s="16" t="s">
        <v>113</v>
      </c>
      <c r="G45" s="28">
        <v>2</v>
      </c>
      <c r="H45" s="28">
        <v>2</v>
      </c>
      <c r="I45" s="29">
        <v>846.4</v>
      </c>
      <c r="J45" s="29">
        <v>754.7</v>
      </c>
      <c r="K45" s="16">
        <v>35</v>
      </c>
      <c r="L45" s="29">
        <v>1861542.48</v>
      </c>
      <c r="M45" s="29">
        <v>0</v>
      </c>
      <c r="N45" s="29">
        <v>0</v>
      </c>
      <c r="O45" s="29">
        <v>0</v>
      </c>
      <c r="P45" s="22">
        <f t="shared" si="3"/>
        <v>1861542.48</v>
      </c>
      <c r="Q45" s="22">
        <f t="shared" si="4"/>
        <v>2466.5992844839006</v>
      </c>
      <c r="R45" s="33">
        <v>16342.37</v>
      </c>
      <c r="S45" s="30">
        <v>44561</v>
      </c>
    </row>
    <row r="46" spans="1:19" s="3" customFormat="1" ht="12.75" x14ac:dyDescent="0.25">
      <c r="A46" s="21">
        <v>4</v>
      </c>
      <c r="B46" s="16" t="s">
        <v>30</v>
      </c>
      <c r="C46" s="28">
        <v>1989</v>
      </c>
      <c r="D46" s="16"/>
      <c r="E46" s="16" t="s">
        <v>56</v>
      </c>
      <c r="F46" s="16" t="s">
        <v>113</v>
      </c>
      <c r="G46" s="28">
        <v>2</v>
      </c>
      <c r="H46" s="28">
        <v>2</v>
      </c>
      <c r="I46" s="29">
        <v>849.7</v>
      </c>
      <c r="J46" s="29">
        <v>731.2</v>
      </c>
      <c r="K46" s="16">
        <v>42</v>
      </c>
      <c r="L46" s="29">
        <v>1803577.4</v>
      </c>
      <c r="M46" s="29">
        <v>0</v>
      </c>
      <c r="N46" s="29">
        <v>0</v>
      </c>
      <c r="O46" s="29">
        <v>0</v>
      </c>
      <c r="P46" s="22">
        <f t="shared" si="3"/>
        <v>1803577.4</v>
      </c>
      <c r="Q46" s="22">
        <f t="shared" si="4"/>
        <v>2466.5992888402625</v>
      </c>
      <c r="R46" s="33">
        <v>16342.37</v>
      </c>
      <c r="S46" s="30">
        <v>44561</v>
      </c>
    </row>
    <row r="47" spans="1:19" s="42" customFormat="1" ht="15" customHeight="1" x14ac:dyDescent="0.25">
      <c r="A47" s="21">
        <v>5</v>
      </c>
      <c r="B47" s="16" t="s">
        <v>130</v>
      </c>
      <c r="C47" s="34">
        <v>1987</v>
      </c>
      <c r="D47" s="32"/>
      <c r="E47" s="32" t="s">
        <v>56</v>
      </c>
      <c r="F47" s="32" t="s">
        <v>131</v>
      </c>
      <c r="G47" s="34">
        <v>2</v>
      </c>
      <c r="H47" s="34">
        <v>2</v>
      </c>
      <c r="I47" s="33">
        <v>849.9</v>
      </c>
      <c r="J47" s="33">
        <v>728.8</v>
      </c>
      <c r="K47" s="32">
        <v>40</v>
      </c>
      <c r="L47" s="33">
        <v>2694796.56</v>
      </c>
      <c r="M47" s="29">
        <v>0</v>
      </c>
      <c r="N47" s="29">
        <v>0</v>
      </c>
      <c r="O47" s="29">
        <v>0</v>
      </c>
      <c r="P47" s="22">
        <f t="shared" si="3"/>
        <v>2694796.56</v>
      </c>
      <c r="Q47" s="22">
        <f t="shared" si="4"/>
        <v>3697.5803512623493</v>
      </c>
      <c r="R47" s="33">
        <v>16342.37</v>
      </c>
      <c r="S47" s="30">
        <v>44561</v>
      </c>
    </row>
    <row r="48" spans="1:19" s="3" customFormat="1" ht="12.75" x14ac:dyDescent="0.25">
      <c r="A48" s="21">
        <v>6</v>
      </c>
      <c r="B48" s="16" t="s">
        <v>78</v>
      </c>
      <c r="C48" s="28">
        <v>1996</v>
      </c>
      <c r="D48" s="16"/>
      <c r="E48" s="16" t="s">
        <v>56</v>
      </c>
      <c r="F48" s="16" t="s">
        <v>113</v>
      </c>
      <c r="G48" s="28">
        <v>2</v>
      </c>
      <c r="H48" s="28">
        <v>2</v>
      </c>
      <c r="I48" s="29">
        <v>851.9</v>
      </c>
      <c r="J48" s="29">
        <v>756.5</v>
      </c>
      <c r="K48" s="16">
        <v>32</v>
      </c>
      <c r="L48" s="29">
        <v>1865982.36</v>
      </c>
      <c r="M48" s="29">
        <v>0</v>
      </c>
      <c r="N48" s="29">
        <v>0</v>
      </c>
      <c r="O48" s="29">
        <v>0</v>
      </c>
      <c r="P48" s="22">
        <f t="shared" si="3"/>
        <v>1865982.36</v>
      </c>
      <c r="Q48" s="22">
        <f t="shared" si="4"/>
        <v>2466.5992861863847</v>
      </c>
      <c r="R48" s="33">
        <v>16342.37</v>
      </c>
      <c r="S48" s="30">
        <v>44561</v>
      </c>
    </row>
    <row r="49" spans="1:19" s="3" customFormat="1" ht="12.75" x14ac:dyDescent="0.25">
      <c r="A49" s="21">
        <v>7</v>
      </c>
      <c r="B49" s="16" t="s">
        <v>79</v>
      </c>
      <c r="C49" s="28">
        <v>1994</v>
      </c>
      <c r="D49" s="16"/>
      <c r="E49" s="16" t="s">
        <v>56</v>
      </c>
      <c r="F49" s="16" t="s">
        <v>57</v>
      </c>
      <c r="G49" s="28">
        <v>4</v>
      </c>
      <c r="H49" s="28">
        <v>1</v>
      </c>
      <c r="I49" s="29">
        <v>829.2</v>
      </c>
      <c r="J49" s="29">
        <v>746.9</v>
      </c>
      <c r="K49" s="16">
        <v>47</v>
      </c>
      <c r="L49" s="29">
        <v>5989224.1500000004</v>
      </c>
      <c r="M49" s="29">
        <v>0</v>
      </c>
      <c r="N49" s="29">
        <v>0</v>
      </c>
      <c r="O49" s="29">
        <v>0</v>
      </c>
      <c r="P49" s="22">
        <f t="shared" si="3"/>
        <v>5989224.1500000004</v>
      </c>
      <c r="Q49" s="22">
        <f t="shared" si="4"/>
        <v>8018.7764761012195</v>
      </c>
      <c r="R49" s="29">
        <v>19673.62</v>
      </c>
      <c r="S49" s="30">
        <v>44561</v>
      </c>
    </row>
    <row r="50" spans="1:19" s="3" customFormat="1" ht="12.75" x14ac:dyDescent="0.25">
      <c r="A50" s="21">
        <v>8</v>
      </c>
      <c r="B50" s="16" t="s">
        <v>80</v>
      </c>
      <c r="C50" s="28">
        <v>1993</v>
      </c>
      <c r="D50" s="16"/>
      <c r="E50" s="16" t="s">
        <v>56</v>
      </c>
      <c r="F50" s="16" t="s">
        <v>113</v>
      </c>
      <c r="G50" s="28">
        <v>2</v>
      </c>
      <c r="H50" s="28">
        <v>3</v>
      </c>
      <c r="I50" s="29">
        <v>766.2</v>
      </c>
      <c r="J50" s="29">
        <v>663.4</v>
      </c>
      <c r="K50" s="16">
        <v>34</v>
      </c>
      <c r="L50" s="29">
        <v>2452974.7999999998</v>
      </c>
      <c r="M50" s="29">
        <v>0</v>
      </c>
      <c r="N50" s="29">
        <v>0</v>
      </c>
      <c r="O50" s="29">
        <v>0</v>
      </c>
      <c r="P50" s="22">
        <f t="shared" si="3"/>
        <v>2452974.7999999998</v>
      </c>
      <c r="Q50" s="22">
        <f t="shared" si="4"/>
        <v>3697.5803436840515</v>
      </c>
      <c r="R50" s="33">
        <v>16342.37</v>
      </c>
      <c r="S50" s="30">
        <v>44561</v>
      </c>
    </row>
    <row r="51" spans="1:19" s="3" customFormat="1" ht="12.75" x14ac:dyDescent="0.25">
      <c r="A51" s="21">
        <v>9</v>
      </c>
      <c r="B51" s="16" t="s">
        <v>81</v>
      </c>
      <c r="C51" s="28">
        <v>1995</v>
      </c>
      <c r="D51" s="16"/>
      <c r="E51" s="16" t="s">
        <v>56</v>
      </c>
      <c r="F51" s="16" t="s">
        <v>57</v>
      </c>
      <c r="G51" s="28">
        <v>4</v>
      </c>
      <c r="H51" s="28">
        <v>1</v>
      </c>
      <c r="I51" s="29">
        <v>1672.1</v>
      </c>
      <c r="J51" s="29">
        <v>1117.7</v>
      </c>
      <c r="K51" s="16">
        <v>62</v>
      </c>
      <c r="L51" s="29">
        <v>3586395.4</v>
      </c>
      <c r="M51" s="29">
        <v>0</v>
      </c>
      <c r="N51" s="29">
        <v>0</v>
      </c>
      <c r="O51" s="29">
        <v>0</v>
      </c>
      <c r="P51" s="22">
        <f t="shared" si="3"/>
        <v>3586395.4</v>
      </c>
      <c r="Q51" s="22">
        <f t="shared" si="4"/>
        <v>3208.7281023530463</v>
      </c>
      <c r="R51" s="29">
        <v>19673.62</v>
      </c>
      <c r="S51" s="30">
        <v>44561</v>
      </c>
    </row>
    <row r="52" spans="1:19" s="3" customFormat="1" ht="12.75" x14ac:dyDescent="0.25">
      <c r="A52" s="21">
        <v>10</v>
      </c>
      <c r="B52" s="16" t="s">
        <v>82</v>
      </c>
      <c r="C52" s="28">
        <v>1992</v>
      </c>
      <c r="D52" s="16"/>
      <c r="E52" s="16" t="s">
        <v>56</v>
      </c>
      <c r="F52" s="16" t="s">
        <v>57</v>
      </c>
      <c r="G52" s="28">
        <v>2</v>
      </c>
      <c r="H52" s="28">
        <v>3</v>
      </c>
      <c r="I52" s="29">
        <v>1012.6</v>
      </c>
      <c r="J52" s="29">
        <v>878.6</v>
      </c>
      <c r="K52" s="16">
        <v>63</v>
      </c>
      <c r="L52" s="29">
        <v>2296581.94</v>
      </c>
      <c r="M52" s="29">
        <v>0</v>
      </c>
      <c r="N52" s="29">
        <v>0</v>
      </c>
      <c r="O52" s="29">
        <v>0</v>
      </c>
      <c r="P52" s="22">
        <f t="shared" si="3"/>
        <v>2296581.94</v>
      </c>
      <c r="Q52" s="22">
        <f t="shared" si="4"/>
        <v>2613.9106988390622</v>
      </c>
      <c r="R52" s="29">
        <v>19673.62</v>
      </c>
      <c r="S52" s="30">
        <v>44561</v>
      </c>
    </row>
    <row r="53" spans="1:19" s="3" customFormat="1" ht="12.75" x14ac:dyDescent="0.25">
      <c r="A53" s="21">
        <v>11</v>
      </c>
      <c r="B53" s="16" t="s">
        <v>83</v>
      </c>
      <c r="C53" s="28">
        <v>1992</v>
      </c>
      <c r="D53" s="16"/>
      <c r="E53" s="16" t="s">
        <v>56</v>
      </c>
      <c r="F53" s="16" t="s">
        <v>113</v>
      </c>
      <c r="G53" s="28">
        <v>3</v>
      </c>
      <c r="H53" s="28">
        <v>3</v>
      </c>
      <c r="I53" s="29">
        <v>1215</v>
      </c>
      <c r="J53" s="29">
        <v>1213.0999999999999</v>
      </c>
      <c r="K53" s="16">
        <v>63</v>
      </c>
      <c r="L53" s="29">
        <v>2437547.66</v>
      </c>
      <c r="M53" s="29">
        <v>0</v>
      </c>
      <c r="N53" s="29">
        <v>0</v>
      </c>
      <c r="O53" s="29">
        <v>0</v>
      </c>
      <c r="P53" s="22">
        <f t="shared" si="3"/>
        <v>2437547.66</v>
      </c>
      <c r="Q53" s="22">
        <f t="shared" si="4"/>
        <v>2009.3542659302616</v>
      </c>
      <c r="R53" s="33">
        <v>16342.37</v>
      </c>
      <c r="S53" s="30">
        <v>44561</v>
      </c>
    </row>
    <row r="54" spans="1:19" s="42" customFormat="1" ht="15" customHeight="1" x14ac:dyDescent="0.25">
      <c r="A54" s="21">
        <v>12</v>
      </c>
      <c r="B54" s="32" t="s">
        <v>142</v>
      </c>
      <c r="C54" s="37">
        <v>1987</v>
      </c>
      <c r="D54" s="35"/>
      <c r="E54" s="19" t="s">
        <v>56</v>
      </c>
      <c r="F54" s="16" t="s">
        <v>57</v>
      </c>
      <c r="G54" s="35">
        <v>2</v>
      </c>
      <c r="H54" s="35">
        <v>2</v>
      </c>
      <c r="I54" s="38">
        <v>985</v>
      </c>
      <c r="J54" s="38">
        <v>872.6</v>
      </c>
      <c r="K54" s="40">
        <v>54</v>
      </c>
      <c r="L54" s="33">
        <v>4188530.5</v>
      </c>
      <c r="M54" s="29">
        <v>0</v>
      </c>
      <c r="N54" s="29">
        <v>0</v>
      </c>
      <c r="O54" s="29">
        <v>0</v>
      </c>
      <c r="P54" s="22">
        <f t="shared" si="3"/>
        <v>4188530.5</v>
      </c>
      <c r="Q54" s="22">
        <f t="shared" si="4"/>
        <v>4800.0578730231491</v>
      </c>
      <c r="R54" s="29">
        <v>19673.62</v>
      </c>
      <c r="S54" s="30">
        <v>44561</v>
      </c>
    </row>
    <row r="55" spans="1:19" s="3" customFormat="1" ht="12.75" x14ac:dyDescent="0.25">
      <c r="A55" s="21">
        <v>13</v>
      </c>
      <c r="B55" s="16" t="s">
        <v>84</v>
      </c>
      <c r="C55" s="28">
        <v>1994</v>
      </c>
      <c r="D55" s="16"/>
      <c r="E55" s="16" t="s">
        <v>56</v>
      </c>
      <c r="F55" s="16" t="s">
        <v>57</v>
      </c>
      <c r="G55" s="28">
        <v>4</v>
      </c>
      <c r="H55" s="28">
        <v>2</v>
      </c>
      <c r="I55" s="29">
        <v>1246.8</v>
      </c>
      <c r="J55" s="29">
        <v>801.2</v>
      </c>
      <c r="K55" s="16">
        <v>51</v>
      </c>
      <c r="L55" s="29">
        <v>2858130.74</v>
      </c>
      <c r="M55" s="29">
        <v>0</v>
      </c>
      <c r="N55" s="29">
        <v>0</v>
      </c>
      <c r="O55" s="29">
        <v>0</v>
      </c>
      <c r="P55" s="22">
        <f t="shared" si="3"/>
        <v>2858130.74</v>
      </c>
      <c r="Q55" s="22">
        <f t="shared" si="4"/>
        <v>3567.3124563155266</v>
      </c>
      <c r="R55" s="29">
        <v>19673.62</v>
      </c>
      <c r="S55" s="30">
        <v>44561</v>
      </c>
    </row>
    <row r="56" spans="1:19" s="3" customFormat="1" ht="12.75" x14ac:dyDescent="0.25">
      <c r="A56" s="21">
        <v>14</v>
      </c>
      <c r="B56" s="16" t="s">
        <v>85</v>
      </c>
      <c r="C56" s="28">
        <v>1994</v>
      </c>
      <c r="D56" s="16"/>
      <c r="E56" s="16" t="s">
        <v>56</v>
      </c>
      <c r="F56" s="16" t="s">
        <v>57</v>
      </c>
      <c r="G56" s="28">
        <v>2</v>
      </c>
      <c r="H56" s="28">
        <v>2</v>
      </c>
      <c r="I56" s="29">
        <v>659.2</v>
      </c>
      <c r="J56" s="29">
        <v>594.20000000000005</v>
      </c>
      <c r="K56" s="16">
        <v>30</v>
      </c>
      <c r="L56" s="29">
        <v>289954.82</v>
      </c>
      <c r="M56" s="29">
        <v>0</v>
      </c>
      <c r="N56" s="29">
        <v>0</v>
      </c>
      <c r="O56" s="29">
        <v>0</v>
      </c>
      <c r="P56" s="22">
        <f t="shared" si="3"/>
        <v>289954.82</v>
      </c>
      <c r="Q56" s="22">
        <f t="shared" si="4"/>
        <v>487.97512622012789</v>
      </c>
      <c r="R56" s="29">
        <v>19673.62</v>
      </c>
      <c r="S56" s="30">
        <v>44561</v>
      </c>
    </row>
    <row r="57" spans="1:19" s="3" customFormat="1" ht="12.75" x14ac:dyDescent="0.25">
      <c r="A57" s="21">
        <v>15</v>
      </c>
      <c r="B57" s="16" t="s">
        <v>87</v>
      </c>
      <c r="C57" s="28">
        <v>1994</v>
      </c>
      <c r="D57" s="16"/>
      <c r="E57" s="16" t="s">
        <v>56</v>
      </c>
      <c r="F57" s="16" t="s">
        <v>113</v>
      </c>
      <c r="G57" s="28">
        <v>5</v>
      </c>
      <c r="H57" s="28">
        <v>6</v>
      </c>
      <c r="I57" s="29">
        <v>5341</v>
      </c>
      <c r="J57" s="29">
        <v>4796.8999999999996</v>
      </c>
      <c r="K57" s="16">
        <v>346</v>
      </c>
      <c r="L57" s="29">
        <v>165307.57</v>
      </c>
      <c r="M57" s="29">
        <v>0</v>
      </c>
      <c r="N57" s="29">
        <v>0</v>
      </c>
      <c r="O57" s="29">
        <v>0</v>
      </c>
      <c r="P57" s="22">
        <f t="shared" si="3"/>
        <v>165307.57</v>
      </c>
      <c r="Q57" s="22">
        <f t="shared" si="4"/>
        <v>34.461333361129064</v>
      </c>
      <c r="R57" s="33">
        <v>16342.37</v>
      </c>
      <c r="S57" s="30">
        <v>44561</v>
      </c>
    </row>
    <row r="58" spans="1:19" s="3" customFormat="1" ht="12.75" x14ac:dyDescent="0.25">
      <c r="A58" s="21">
        <v>16</v>
      </c>
      <c r="B58" s="16" t="s">
        <v>54</v>
      </c>
      <c r="C58" s="28">
        <v>1991</v>
      </c>
      <c r="D58" s="16"/>
      <c r="E58" s="16" t="s">
        <v>56</v>
      </c>
      <c r="F58" s="16" t="s">
        <v>113</v>
      </c>
      <c r="G58" s="28">
        <v>5</v>
      </c>
      <c r="H58" s="28">
        <v>4</v>
      </c>
      <c r="I58" s="29">
        <v>2882</v>
      </c>
      <c r="J58" s="29">
        <v>2576.1999999999998</v>
      </c>
      <c r="K58" s="16">
        <v>227</v>
      </c>
      <c r="L58" s="29">
        <v>292851.75</v>
      </c>
      <c r="M58" s="29">
        <v>0</v>
      </c>
      <c r="N58" s="29">
        <v>0</v>
      </c>
      <c r="O58" s="29">
        <v>0</v>
      </c>
      <c r="P58" s="22">
        <f t="shared" si="3"/>
        <v>292851.75</v>
      </c>
      <c r="Q58" s="22">
        <f t="shared" si="4"/>
        <v>113.6758597934943</v>
      </c>
      <c r="R58" s="33">
        <v>16342.37</v>
      </c>
      <c r="S58" s="30">
        <v>44561</v>
      </c>
    </row>
    <row r="59" spans="1:19" s="3" customFormat="1" ht="12.75" x14ac:dyDescent="0.25">
      <c r="A59" s="21">
        <v>17</v>
      </c>
      <c r="B59" s="16" t="s">
        <v>88</v>
      </c>
      <c r="C59" s="28">
        <v>1993</v>
      </c>
      <c r="D59" s="16"/>
      <c r="E59" s="16" t="s">
        <v>56</v>
      </c>
      <c r="F59" s="16" t="s">
        <v>113</v>
      </c>
      <c r="G59" s="28">
        <v>5</v>
      </c>
      <c r="H59" s="28">
        <v>6</v>
      </c>
      <c r="I59" s="29">
        <v>5513</v>
      </c>
      <c r="J59" s="29">
        <v>4910.7</v>
      </c>
      <c r="K59" s="16">
        <v>340</v>
      </c>
      <c r="L59" s="29">
        <v>3364350.65</v>
      </c>
      <c r="M59" s="29">
        <v>0</v>
      </c>
      <c r="N59" s="29">
        <v>0</v>
      </c>
      <c r="O59" s="29">
        <v>0</v>
      </c>
      <c r="P59" s="22">
        <f t="shared" si="3"/>
        <v>3364350.65</v>
      </c>
      <c r="Q59" s="22">
        <f t="shared" si="4"/>
        <v>685.10612539963756</v>
      </c>
      <c r="R59" s="33">
        <v>16342.37</v>
      </c>
      <c r="S59" s="30">
        <v>44561</v>
      </c>
    </row>
    <row r="60" spans="1:19" s="3" customFormat="1" ht="12.75" x14ac:dyDescent="0.25">
      <c r="A60" s="21">
        <v>18</v>
      </c>
      <c r="B60" s="16" t="s">
        <v>89</v>
      </c>
      <c r="C60" s="28">
        <v>1993</v>
      </c>
      <c r="D60" s="16"/>
      <c r="E60" s="16" t="s">
        <v>56</v>
      </c>
      <c r="F60" s="16" t="s">
        <v>113</v>
      </c>
      <c r="G60" s="28">
        <v>5</v>
      </c>
      <c r="H60" s="28">
        <v>6</v>
      </c>
      <c r="I60" s="29">
        <v>5510</v>
      </c>
      <c r="J60" s="29">
        <v>5095.1000000000004</v>
      </c>
      <c r="K60" s="16">
        <v>330</v>
      </c>
      <c r="L60" s="29">
        <v>291068.36</v>
      </c>
      <c r="M60" s="29">
        <v>0</v>
      </c>
      <c r="N60" s="29">
        <v>0</v>
      </c>
      <c r="O60" s="29">
        <v>0</v>
      </c>
      <c r="P60" s="22">
        <f t="shared" si="3"/>
        <v>291068.36</v>
      </c>
      <c r="Q60" s="22">
        <f t="shared" si="4"/>
        <v>57.127114286275045</v>
      </c>
      <c r="R60" s="33">
        <v>16342.37</v>
      </c>
      <c r="S60" s="30">
        <v>44561</v>
      </c>
    </row>
    <row r="61" spans="1:19" s="3" customFormat="1" ht="12.75" x14ac:dyDescent="0.25">
      <c r="A61" s="21">
        <v>19</v>
      </c>
      <c r="B61" s="16" t="s">
        <v>91</v>
      </c>
      <c r="C61" s="28">
        <v>1996</v>
      </c>
      <c r="D61" s="16"/>
      <c r="E61" s="16" t="s">
        <v>56</v>
      </c>
      <c r="F61" s="16" t="s">
        <v>113</v>
      </c>
      <c r="G61" s="28">
        <v>3</v>
      </c>
      <c r="H61" s="28">
        <v>2</v>
      </c>
      <c r="I61" s="29">
        <v>1850</v>
      </c>
      <c r="J61" s="29">
        <v>1249.4000000000001</v>
      </c>
      <c r="K61" s="16">
        <v>63</v>
      </c>
      <c r="L61" s="29">
        <v>207252.3</v>
      </c>
      <c r="M61" s="29">
        <v>0</v>
      </c>
      <c r="N61" s="29">
        <v>0</v>
      </c>
      <c r="O61" s="29">
        <v>0</v>
      </c>
      <c r="P61" s="22">
        <f t="shared" si="3"/>
        <v>207252.3</v>
      </c>
      <c r="Q61" s="22">
        <f t="shared" si="4"/>
        <v>165.88146310228908</v>
      </c>
      <c r="R61" s="33">
        <v>16342.37</v>
      </c>
      <c r="S61" s="30">
        <v>44561</v>
      </c>
    </row>
    <row r="62" spans="1:19" s="3" customFormat="1" ht="12.75" x14ac:dyDescent="0.25">
      <c r="A62" s="21">
        <v>20</v>
      </c>
      <c r="B62" s="16" t="s">
        <v>92</v>
      </c>
      <c r="C62" s="28">
        <v>1996</v>
      </c>
      <c r="D62" s="16"/>
      <c r="E62" s="16" t="s">
        <v>56</v>
      </c>
      <c r="F62" s="16" t="s">
        <v>113</v>
      </c>
      <c r="G62" s="28">
        <v>5</v>
      </c>
      <c r="H62" s="28">
        <v>2</v>
      </c>
      <c r="I62" s="29">
        <v>3659</v>
      </c>
      <c r="J62" s="29">
        <v>2994.5</v>
      </c>
      <c r="K62" s="16">
        <v>131</v>
      </c>
      <c r="L62" s="29">
        <v>284175.06</v>
      </c>
      <c r="M62" s="29">
        <v>0</v>
      </c>
      <c r="N62" s="29">
        <v>0</v>
      </c>
      <c r="O62" s="29">
        <v>0</v>
      </c>
      <c r="P62" s="22">
        <f t="shared" si="3"/>
        <v>284175.06</v>
      </c>
      <c r="Q62" s="22">
        <f t="shared" si="4"/>
        <v>94.899001502755056</v>
      </c>
      <c r="R62" s="33">
        <v>16342.37</v>
      </c>
      <c r="S62" s="30">
        <v>44561</v>
      </c>
    </row>
    <row r="63" spans="1:19" s="3" customFormat="1" ht="12.75" x14ac:dyDescent="0.25">
      <c r="A63" s="21">
        <v>21</v>
      </c>
      <c r="B63" s="16" t="s">
        <v>93</v>
      </c>
      <c r="C63" s="28">
        <v>1996</v>
      </c>
      <c r="D63" s="16"/>
      <c r="E63" s="16" t="s">
        <v>56</v>
      </c>
      <c r="F63" s="16" t="s">
        <v>113</v>
      </c>
      <c r="G63" s="28">
        <v>5</v>
      </c>
      <c r="H63" s="28">
        <v>2</v>
      </c>
      <c r="I63" s="29">
        <v>2891</v>
      </c>
      <c r="J63" s="29">
        <v>2224.5</v>
      </c>
      <c r="K63" s="16">
        <v>141</v>
      </c>
      <c r="L63" s="29">
        <v>226513.05</v>
      </c>
      <c r="M63" s="29">
        <v>0</v>
      </c>
      <c r="N63" s="29">
        <v>0</v>
      </c>
      <c r="O63" s="29">
        <v>0</v>
      </c>
      <c r="P63" s="22">
        <f t="shared" si="3"/>
        <v>226513.05</v>
      </c>
      <c r="Q63" s="22">
        <f t="shared" si="4"/>
        <v>101.82650033715441</v>
      </c>
      <c r="R63" s="33">
        <v>16342.37</v>
      </c>
      <c r="S63" s="30">
        <v>44561</v>
      </c>
    </row>
    <row r="64" spans="1:19" s="3" customFormat="1" ht="12.75" x14ac:dyDescent="0.25">
      <c r="A64" s="21">
        <v>22</v>
      </c>
      <c r="B64" s="16" t="s">
        <v>94</v>
      </c>
      <c r="C64" s="28">
        <v>1990</v>
      </c>
      <c r="D64" s="16"/>
      <c r="E64" s="16" t="s">
        <v>56</v>
      </c>
      <c r="F64" s="16" t="s">
        <v>113</v>
      </c>
      <c r="G64" s="28">
        <v>2</v>
      </c>
      <c r="H64" s="28">
        <v>2</v>
      </c>
      <c r="I64" s="29">
        <v>528.9</v>
      </c>
      <c r="J64" s="29">
        <v>515.9</v>
      </c>
      <c r="K64" s="16">
        <v>46</v>
      </c>
      <c r="L64" s="29">
        <v>170524.37</v>
      </c>
      <c r="M64" s="29">
        <v>0</v>
      </c>
      <c r="N64" s="29">
        <f>ROUND(L64*0.1,2)</f>
        <v>17052.439999999999</v>
      </c>
      <c r="O64" s="29">
        <v>0</v>
      </c>
      <c r="P64" s="22">
        <f t="shared" si="3"/>
        <v>153471.93</v>
      </c>
      <c r="Q64" s="22">
        <f t="shared" si="4"/>
        <v>330.53764295406086</v>
      </c>
      <c r="R64" s="33">
        <v>16342.37</v>
      </c>
      <c r="S64" s="30">
        <v>44561</v>
      </c>
    </row>
    <row r="65" spans="1:19" s="3" customFormat="1" ht="12.75" x14ac:dyDescent="0.25">
      <c r="A65" s="21">
        <v>23</v>
      </c>
      <c r="B65" s="16" t="s">
        <v>95</v>
      </c>
      <c r="C65" s="28">
        <v>1994</v>
      </c>
      <c r="D65" s="16"/>
      <c r="E65" s="16" t="s">
        <v>56</v>
      </c>
      <c r="F65" s="16" t="s">
        <v>113</v>
      </c>
      <c r="G65" s="28">
        <v>4</v>
      </c>
      <c r="H65" s="28">
        <v>2</v>
      </c>
      <c r="I65" s="29">
        <v>1423.9</v>
      </c>
      <c r="J65" s="29">
        <v>1172.0999999999999</v>
      </c>
      <c r="K65" s="16">
        <v>89</v>
      </c>
      <c r="L65" s="29">
        <v>205277.47</v>
      </c>
      <c r="M65" s="29">
        <v>0</v>
      </c>
      <c r="N65" s="29">
        <f>ROUND(L65*0.1,2)</f>
        <v>20527.75</v>
      </c>
      <c r="O65" s="29">
        <v>0</v>
      </c>
      <c r="P65" s="22">
        <f t="shared" si="3"/>
        <v>184749.72</v>
      </c>
      <c r="Q65" s="22">
        <f t="shared" si="4"/>
        <v>175.13648152887981</v>
      </c>
      <c r="R65" s="33">
        <v>16342.37</v>
      </c>
      <c r="S65" s="30">
        <v>44561</v>
      </c>
    </row>
    <row r="66" spans="1:19" s="3" customFormat="1" ht="12.75" x14ac:dyDescent="0.25">
      <c r="A66" s="24"/>
      <c r="B66" s="92" t="s">
        <v>96</v>
      </c>
      <c r="C66" s="93"/>
      <c r="D66" s="16"/>
      <c r="E66" s="16"/>
      <c r="F66" s="16"/>
      <c r="G66" s="23"/>
      <c r="H66" s="23"/>
      <c r="I66" s="31">
        <f>SUM(I43:I65)</f>
        <v>43283.200000000004</v>
      </c>
      <c r="J66" s="31">
        <f>SUM(J43:J65)</f>
        <v>36932.100000000006</v>
      </c>
      <c r="K66" s="23">
        <f>SUM(K43:K65)</f>
        <v>2328</v>
      </c>
      <c r="L66" s="31">
        <f>SUM(L43:L65)</f>
        <v>41325942.429999992</v>
      </c>
      <c r="M66" s="31">
        <f>SUM(M43:M65)</f>
        <v>0</v>
      </c>
      <c r="N66" s="31">
        <f>SUM(N43:N65)</f>
        <v>37580.19</v>
      </c>
      <c r="O66" s="31">
        <f>SUM(O43:O65)</f>
        <v>0</v>
      </c>
      <c r="P66" s="31">
        <f>SUM(P43:P65)</f>
        <v>41288362.239999995</v>
      </c>
      <c r="Q66" s="24">
        <f t="shared" si="4"/>
        <v>1118.9708256503147</v>
      </c>
      <c r="R66" s="29"/>
      <c r="S66" s="16"/>
    </row>
    <row r="67" spans="1:19" s="54" customFormat="1" ht="15.75" x14ac:dyDescent="0.25">
      <c r="A67" s="94" t="s">
        <v>59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5"/>
    </row>
    <row r="68" spans="1:19" x14ac:dyDescent="0.25">
      <c r="A68" s="11"/>
      <c r="B68" s="96" t="s">
        <v>29</v>
      </c>
      <c r="C68" s="96"/>
      <c r="D68" s="43"/>
      <c r="E68" s="43"/>
      <c r="F68" s="11"/>
      <c r="G68" s="11"/>
      <c r="H68" s="11"/>
      <c r="I68" s="11"/>
      <c r="J68" s="11"/>
      <c r="K68" s="9"/>
      <c r="L68" s="12"/>
      <c r="M68" s="12"/>
      <c r="N68" s="12"/>
      <c r="O68" s="12"/>
      <c r="P68" s="12"/>
      <c r="Q68" s="12"/>
      <c r="R68" s="12"/>
      <c r="S68" s="11"/>
    </row>
    <row r="69" spans="1:19" s="42" customFormat="1" x14ac:dyDescent="0.25">
      <c r="A69" s="11">
        <v>1</v>
      </c>
      <c r="B69" s="16" t="s">
        <v>68</v>
      </c>
      <c r="C69" s="28">
        <v>1992</v>
      </c>
      <c r="D69" s="16"/>
      <c r="E69" s="16" t="s">
        <v>56</v>
      </c>
      <c r="F69" s="16" t="s">
        <v>57</v>
      </c>
      <c r="G69" s="28">
        <v>2</v>
      </c>
      <c r="H69" s="28">
        <v>2</v>
      </c>
      <c r="I69" s="29">
        <v>672</v>
      </c>
      <c r="J69" s="29">
        <v>571.20000000000005</v>
      </c>
      <c r="K69" s="16">
        <v>33</v>
      </c>
      <c r="L69" s="29">
        <v>1440484.73</v>
      </c>
      <c r="M69" s="29"/>
      <c r="N69" s="29"/>
      <c r="O69" s="29"/>
      <c r="P69" s="22"/>
      <c r="Q69" s="22">
        <f t="shared" ref="Q69:Q88" si="5">L69/J69</f>
        <v>2521.8570203081231</v>
      </c>
      <c r="R69" s="29">
        <v>20657.3</v>
      </c>
      <c r="S69" s="30">
        <v>44926</v>
      </c>
    </row>
    <row r="70" spans="1:19" s="42" customFormat="1" x14ac:dyDescent="0.25">
      <c r="A70" s="11">
        <v>2</v>
      </c>
      <c r="B70" s="16" t="s">
        <v>69</v>
      </c>
      <c r="C70" s="28">
        <v>1994</v>
      </c>
      <c r="D70" s="16"/>
      <c r="E70" s="16" t="s">
        <v>56</v>
      </c>
      <c r="F70" s="16" t="s">
        <v>57</v>
      </c>
      <c r="G70" s="28">
        <v>3</v>
      </c>
      <c r="H70" s="28">
        <v>4</v>
      </c>
      <c r="I70" s="29">
        <v>2156.8000000000002</v>
      </c>
      <c r="J70" s="29">
        <v>2008.4</v>
      </c>
      <c r="K70" s="16">
        <v>129</v>
      </c>
      <c r="L70" s="29">
        <v>8498495.8499999996</v>
      </c>
      <c r="M70" s="29"/>
      <c r="N70" s="29"/>
      <c r="O70" s="29"/>
      <c r="P70" s="22"/>
      <c r="Q70" s="22">
        <f t="shared" si="5"/>
        <v>4231.4757269468228</v>
      </c>
      <c r="R70" s="29">
        <v>20657.3</v>
      </c>
      <c r="S70" s="30">
        <v>44926</v>
      </c>
    </row>
    <row r="71" spans="1:19" s="42" customFormat="1" x14ac:dyDescent="0.25">
      <c r="A71" s="11">
        <v>3</v>
      </c>
      <c r="B71" s="16" t="s">
        <v>70</v>
      </c>
      <c r="C71" s="28">
        <v>1995</v>
      </c>
      <c r="D71" s="16"/>
      <c r="E71" s="16" t="s">
        <v>56</v>
      </c>
      <c r="F71" s="16" t="s">
        <v>57</v>
      </c>
      <c r="G71" s="28">
        <v>3</v>
      </c>
      <c r="H71" s="28">
        <v>3</v>
      </c>
      <c r="I71" s="29">
        <v>1407.9</v>
      </c>
      <c r="J71" s="29">
        <v>1268.9000000000001</v>
      </c>
      <c r="K71" s="16">
        <v>67</v>
      </c>
      <c r="L71" s="29">
        <v>8834884.6099999994</v>
      </c>
      <c r="M71" s="29"/>
      <c r="N71" s="29"/>
      <c r="O71" s="29"/>
      <c r="P71" s="22"/>
      <c r="Q71" s="22">
        <f t="shared" si="5"/>
        <v>6962.6326818504203</v>
      </c>
      <c r="R71" s="29">
        <v>20657.3</v>
      </c>
      <c r="S71" s="30">
        <v>44926</v>
      </c>
    </row>
    <row r="72" spans="1:19" s="42" customFormat="1" x14ac:dyDescent="0.25">
      <c r="A72" s="11">
        <v>4</v>
      </c>
      <c r="B72" s="16" t="s">
        <v>71</v>
      </c>
      <c r="C72" s="28">
        <v>1995</v>
      </c>
      <c r="D72" s="16"/>
      <c r="E72" s="16" t="s">
        <v>56</v>
      </c>
      <c r="F72" s="16" t="s">
        <v>57</v>
      </c>
      <c r="G72" s="28">
        <v>3</v>
      </c>
      <c r="H72" s="28">
        <v>4</v>
      </c>
      <c r="I72" s="29">
        <v>2257.6</v>
      </c>
      <c r="J72" s="29">
        <v>2082.4</v>
      </c>
      <c r="K72" s="16">
        <v>130</v>
      </c>
      <c r="L72" s="29">
        <v>9583139.7699999996</v>
      </c>
      <c r="M72" s="29"/>
      <c r="N72" s="29"/>
      <c r="O72" s="29"/>
      <c r="P72" s="22"/>
      <c r="Q72" s="22">
        <f t="shared" si="5"/>
        <v>4601.9687716096805</v>
      </c>
      <c r="R72" s="29">
        <v>20657.3</v>
      </c>
      <c r="S72" s="30">
        <v>44926</v>
      </c>
    </row>
    <row r="73" spans="1:19" s="42" customFormat="1" x14ac:dyDescent="0.25">
      <c r="A73" s="11">
        <v>5</v>
      </c>
      <c r="B73" s="16" t="s">
        <v>72</v>
      </c>
      <c r="C73" s="28">
        <v>1996</v>
      </c>
      <c r="D73" s="16"/>
      <c r="E73" s="16" t="s">
        <v>56</v>
      </c>
      <c r="F73" s="16" t="s">
        <v>57</v>
      </c>
      <c r="G73" s="28">
        <v>3</v>
      </c>
      <c r="H73" s="28">
        <v>3</v>
      </c>
      <c r="I73" s="29">
        <v>1369.5</v>
      </c>
      <c r="J73" s="29">
        <v>1284.9000000000001</v>
      </c>
      <c r="K73" s="16">
        <v>48</v>
      </c>
      <c r="L73" s="29">
        <v>3169333.42</v>
      </c>
      <c r="M73" s="29"/>
      <c r="N73" s="29"/>
      <c r="O73" s="29"/>
      <c r="P73" s="22"/>
      <c r="Q73" s="22">
        <f t="shared" si="5"/>
        <v>2466.5992839909718</v>
      </c>
      <c r="R73" s="29">
        <v>20657.3</v>
      </c>
      <c r="S73" s="30">
        <v>44926</v>
      </c>
    </row>
    <row r="74" spans="1:19" s="42" customFormat="1" x14ac:dyDescent="0.25">
      <c r="A74" s="11">
        <v>6</v>
      </c>
      <c r="B74" s="16" t="s">
        <v>73</v>
      </c>
      <c r="C74" s="28">
        <v>1994</v>
      </c>
      <c r="D74" s="16"/>
      <c r="E74" s="16" t="s">
        <v>56</v>
      </c>
      <c r="F74" s="16" t="s">
        <v>57</v>
      </c>
      <c r="G74" s="28">
        <v>2</v>
      </c>
      <c r="H74" s="28">
        <v>3</v>
      </c>
      <c r="I74" s="29">
        <v>1031.5999999999999</v>
      </c>
      <c r="J74" s="29">
        <v>950.9</v>
      </c>
      <c r="K74" s="16">
        <v>50</v>
      </c>
      <c r="L74" s="29">
        <v>3051179.55</v>
      </c>
      <c r="M74" s="29"/>
      <c r="N74" s="29"/>
      <c r="O74" s="29"/>
      <c r="P74" s="22"/>
      <c r="Q74" s="22">
        <f t="shared" si="5"/>
        <v>3208.7280996950258</v>
      </c>
      <c r="R74" s="29">
        <v>20657.3</v>
      </c>
      <c r="S74" s="30">
        <v>44926</v>
      </c>
    </row>
    <row r="75" spans="1:19" s="42" customFormat="1" x14ac:dyDescent="0.25">
      <c r="A75" s="11">
        <v>7</v>
      </c>
      <c r="B75" s="16" t="s">
        <v>74</v>
      </c>
      <c r="C75" s="28">
        <v>1995</v>
      </c>
      <c r="D75" s="16"/>
      <c r="E75" s="16" t="s">
        <v>56</v>
      </c>
      <c r="F75" s="16" t="s">
        <v>57</v>
      </c>
      <c r="G75" s="28">
        <v>2</v>
      </c>
      <c r="H75" s="28">
        <v>3</v>
      </c>
      <c r="I75" s="29">
        <v>1026</v>
      </c>
      <c r="J75" s="29">
        <v>948.8</v>
      </c>
      <c r="K75" s="16">
        <v>57</v>
      </c>
      <c r="L75" s="29">
        <v>3044441.22</v>
      </c>
      <c r="M75" s="29"/>
      <c r="N75" s="29"/>
      <c r="O75" s="29"/>
      <c r="P75" s="22"/>
      <c r="Q75" s="22">
        <f t="shared" si="5"/>
        <v>3208.7280986509277</v>
      </c>
      <c r="R75" s="29">
        <v>20657.3</v>
      </c>
      <c r="S75" s="30">
        <v>44926</v>
      </c>
    </row>
    <row r="76" spans="1:19" s="42" customFormat="1" x14ac:dyDescent="0.25">
      <c r="A76" s="11">
        <v>8</v>
      </c>
      <c r="B76" s="16" t="s">
        <v>115</v>
      </c>
      <c r="C76" s="28">
        <v>1995</v>
      </c>
      <c r="D76" s="16"/>
      <c r="E76" s="16" t="s">
        <v>114</v>
      </c>
      <c r="F76" s="16" t="s">
        <v>113</v>
      </c>
      <c r="G76" s="28">
        <v>2</v>
      </c>
      <c r="H76" s="28">
        <v>2</v>
      </c>
      <c r="I76" s="29">
        <v>828.2</v>
      </c>
      <c r="J76" s="29">
        <v>757.4</v>
      </c>
      <c r="K76" s="16">
        <v>39</v>
      </c>
      <c r="L76" s="29">
        <v>3192769.71</v>
      </c>
      <c r="M76" s="29"/>
      <c r="N76" s="29"/>
      <c r="O76" s="29"/>
      <c r="P76" s="22"/>
      <c r="Q76" s="22">
        <f t="shared" si="5"/>
        <v>4215.4339978875096</v>
      </c>
      <c r="R76" s="29">
        <v>17159.490000000002</v>
      </c>
      <c r="S76" s="30">
        <v>44926</v>
      </c>
    </row>
    <row r="77" spans="1:19" s="42" customFormat="1" x14ac:dyDescent="0.25">
      <c r="A77" s="11">
        <v>9</v>
      </c>
      <c r="B77" s="16" t="s">
        <v>116</v>
      </c>
      <c r="C77" s="28">
        <v>1995</v>
      </c>
      <c r="D77" s="16"/>
      <c r="E77" s="16" t="s">
        <v>114</v>
      </c>
      <c r="F77" s="16" t="s">
        <v>113</v>
      </c>
      <c r="G77" s="28">
        <v>2</v>
      </c>
      <c r="H77" s="28">
        <v>2</v>
      </c>
      <c r="I77" s="29">
        <v>830.4</v>
      </c>
      <c r="J77" s="29">
        <v>755.8</v>
      </c>
      <c r="K77" s="16">
        <v>40</v>
      </c>
      <c r="L77" s="29">
        <v>3186025.02</v>
      </c>
      <c r="M77" s="29"/>
      <c r="N77" s="29"/>
      <c r="O77" s="29"/>
      <c r="P77" s="22"/>
      <c r="Q77" s="22">
        <f t="shared" si="5"/>
        <v>4215.4340037046841</v>
      </c>
      <c r="R77" s="29">
        <v>17159.490000000002</v>
      </c>
      <c r="S77" s="30">
        <v>44926</v>
      </c>
    </row>
    <row r="78" spans="1:19" s="42" customFormat="1" x14ac:dyDescent="0.25">
      <c r="A78" s="11">
        <v>10</v>
      </c>
      <c r="B78" s="16" t="s">
        <v>87</v>
      </c>
      <c r="C78" s="28">
        <v>1994</v>
      </c>
      <c r="D78" s="16"/>
      <c r="E78" s="16" t="s">
        <v>56</v>
      </c>
      <c r="F78" s="16" t="s">
        <v>113</v>
      </c>
      <c r="G78" s="28">
        <v>5</v>
      </c>
      <c r="H78" s="28">
        <v>6</v>
      </c>
      <c r="I78" s="29">
        <v>5341</v>
      </c>
      <c r="J78" s="29">
        <v>4796.8999999999996</v>
      </c>
      <c r="K78" s="16">
        <v>346</v>
      </c>
      <c r="L78" s="29">
        <v>19277342.870000001</v>
      </c>
      <c r="M78" s="29"/>
      <c r="N78" s="29"/>
      <c r="O78" s="29"/>
      <c r="P78" s="22"/>
      <c r="Q78" s="22">
        <f t="shared" si="5"/>
        <v>4018.7085138318503</v>
      </c>
      <c r="R78" s="29">
        <v>17159.490000000002</v>
      </c>
      <c r="S78" s="30">
        <v>44926</v>
      </c>
    </row>
    <row r="79" spans="1:19" s="42" customFormat="1" x14ac:dyDescent="0.25">
      <c r="A79" s="11">
        <v>11</v>
      </c>
      <c r="B79" s="16" t="s">
        <v>54</v>
      </c>
      <c r="C79" s="28">
        <v>1991</v>
      </c>
      <c r="D79" s="16"/>
      <c r="E79" s="16" t="s">
        <v>56</v>
      </c>
      <c r="F79" s="16" t="s">
        <v>113</v>
      </c>
      <c r="G79" s="28">
        <v>5</v>
      </c>
      <c r="H79" s="28">
        <v>4</v>
      </c>
      <c r="I79" s="29">
        <v>2882</v>
      </c>
      <c r="J79" s="29">
        <v>2576.1999999999998</v>
      </c>
      <c r="K79" s="16">
        <v>227</v>
      </c>
      <c r="L79" s="29">
        <v>5358783.87</v>
      </c>
      <c r="M79" s="29"/>
      <c r="N79" s="29"/>
      <c r="O79" s="29"/>
      <c r="P79" s="22"/>
      <c r="Q79" s="22">
        <f t="shared" si="5"/>
        <v>2080.1117421007689</v>
      </c>
      <c r="R79" s="29">
        <v>17159.490000000002</v>
      </c>
      <c r="S79" s="30">
        <v>44926</v>
      </c>
    </row>
    <row r="80" spans="1:19" s="42" customFormat="1" x14ac:dyDescent="0.25">
      <c r="A80" s="11">
        <v>12</v>
      </c>
      <c r="B80" s="16" t="s">
        <v>88</v>
      </c>
      <c r="C80" s="28">
        <v>1993</v>
      </c>
      <c r="D80" s="16"/>
      <c r="E80" s="16" t="s">
        <v>56</v>
      </c>
      <c r="F80" s="16" t="s">
        <v>113</v>
      </c>
      <c r="G80" s="28">
        <v>5</v>
      </c>
      <c r="H80" s="28">
        <v>6</v>
      </c>
      <c r="I80" s="29">
        <v>5513</v>
      </c>
      <c r="J80" s="29">
        <v>4910.7</v>
      </c>
      <c r="K80" s="16">
        <v>340</v>
      </c>
      <c r="L80" s="29">
        <v>19734671.899999999</v>
      </c>
      <c r="M80" s="29"/>
      <c r="N80" s="29"/>
      <c r="O80" s="29"/>
      <c r="P80" s="22"/>
      <c r="Q80" s="22">
        <f t="shared" si="5"/>
        <v>4018.7085140611316</v>
      </c>
      <c r="R80" s="29">
        <v>17159.490000000002</v>
      </c>
      <c r="S80" s="30">
        <v>44926</v>
      </c>
    </row>
    <row r="81" spans="1:19" s="42" customFormat="1" x14ac:dyDescent="0.25">
      <c r="A81" s="11">
        <v>13</v>
      </c>
      <c r="B81" s="16" t="s">
        <v>89</v>
      </c>
      <c r="C81" s="28">
        <v>1993</v>
      </c>
      <c r="D81" s="16"/>
      <c r="E81" s="16" t="s">
        <v>56</v>
      </c>
      <c r="F81" s="16" t="s">
        <v>113</v>
      </c>
      <c r="G81" s="28">
        <v>5</v>
      </c>
      <c r="H81" s="28">
        <v>6</v>
      </c>
      <c r="I81" s="29">
        <v>5510</v>
      </c>
      <c r="J81" s="29">
        <v>5095.1000000000004</v>
      </c>
      <c r="K81" s="16">
        <v>330</v>
      </c>
      <c r="L81" s="29">
        <v>20475721.75</v>
      </c>
      <c r="M81" s="29"/>
      <c r="N81" s="29"/>
      <c r="O81" s="29"/>
      <c r="P81" s="22"/>
      <c r="Q81" s="22">
        <f t="shared" si="5"/>
        <v>4018.7085140625304</v>
      </c>
      <c r="R81" s="29">
        <v>17159.490000000002</v>
      </c>
      <c r="S81" s="30">
        <v>44926</v>
      </c>
    </row>
    <row r="82" spans="1:19" s="42" customFormat="1" x14ac:dyDescent="0.25">
      <c r="A82" s="11">
        <v>14</v>
      </c>
      <c r="B82" s="16" t="s">
        <v>90</v>
      </c>
      <c r="C82" s="28">
        <v>1995</v>
      </c>
      <c r="D82" s="16"/>
      <c r="E82" s="16" t="s">
        <v>56</v>
      </c>
      <c r="F82" s="16" t="s">
        <v>113</v>
      </c>
      <c r="G82" s="28">
        <v>5</v>
      </c>
      <c r="H82" s="28">
        <v>6</v>
      </c>
      <c r="I82" s="29">
        <v>5362</v>
      </c>
      <c r="J82" s="29">
        <v>4915.7</v>
      </c>
      <c r="K82" s="16">
        <v>300</v>
      </c>
      <c r="L82" s="29">
        <v>37590250.829999998</v>
      </c>
      <c r="M82" s="29"/>
      <c r="N82" s="29"/>
      <c r="O82" s="29"/>
      <c r="P82" s="22"/>
      <c r="Q82" s="22">
        <f t="shared" si="5"/>
        <v>7646.9782187684359</v>
      </c>
      <c r="R82" s="29">
        <v>17159.490000000002</v>
      </c>
      <c r="S82" s="30">
        <v>44926</v>
      </c>
    </row>
    <row r="83" spans="1:19" s="42" customFormat="1" x14ac:dyDescent="0.25">
      <c r="A83" s="11">
        <v>15</v>
      </c>
      <c r="B83" s="16" t="s">
        <v>91</v>
      </c>
      <c r="C83" s="28">
        <v>1996</v>
      </c>
      <c r="D83" s="16"/>
      <c r="E83" s="16" t="s">
        <v>56</v>
      </c>
      <c r="F83" s="16" t="s">
        <v>57</v>
      </c>
      <c r="G83" s="28">
        <v>3</v>
      </c>
      <c r="H83" s="28">
        <v>2</v>
      </c>
      <c r="I83" s="29">
        <v>1850</v>
      </c>
      <c r="J83" s="29">
        <v>1249.4000000000001</v>
      </c>
      <c r="K83" s="16">
        <v>63</v>
      </c>
      <c r="L83" s="29">
        <v>6012079.46</v>
      </c>
      <c r="M83" s="29"/>
      <c r="N83" s="29"/>
      <c r="O83" s="29"/>
      <c r="P83" s="22"/>
      <c r="Q83" s="22">
        <f t="shared" si="5"/>
        <v>4811.9733151912915</v>
      </c>
      <c r="R83" s="29">
        <v>20657.3</v>
      </c>
      <c r="S83" s="30">
        <v>44926</v>
      </c>
    </row>
    <row r="84" spans="1:19" s="42" customFormat="1" x14ac:dyDescent="0.25">
      <c r="A84" s="11">
        <v>16</v>
      </c>
      <c r="B84" s="16" t="s">
        <v>92</v>
      </c>
      <c r="C84" s="28">
        <v>1996</v>
      </c>
      <c r="D84" s="16"/>
      <c r="E84" s="16" t="s">
        <v>56</v>
      </c>
      <c r="F84" s="16" t="s">
        <v>113</v>
      </c>
      <c r="G84" s="28">
        <v>5</v>
      </c>
      <c r="H84" s="28">
        <v>2</v>
      </c>
      <c r="I84" s="29">
        <v>3659</v>
      </c>
      <c r="J84" s="29">
        <v>2994.5</v>
      </c>
      <c r="K84" s="16">
        <v>131</v>
      </c>
      <c r="L84" s="29">
        <v>5805128.0300000003</v>
      </c>
      <c r="M84" s="29"/>
      <c r="N84" s="29"/>
      <c r="O84" s="29"/>
      <c r="P84" s="22"/>
      <c r="Q84" s="22">
        <f t="shared" si="5"/>
        <v>1938.5967707463685</v>
      </c>
      <c r="R84" s="29">
        <v>17159.490000000002</v>
      </c>
      <c r="S84" s="30">
        <v>44926</v>
      </c>
    </row>
    <row r="85" spans="1:19" s="42" customFormat="1" x14ac:dyDescent="0.25">
      <c r="A85" s="11">
        <v>17</v>
      </c>
      <c r="B85" s="16" t="s">
        <v>93</v>
      </c>
      <c r="C85" s="28">
        <v>1996</v>
      </c>
      <c r="D85" s="16"/>
      <c r="E85" s="16" t="s">
        <v>56</v>
      </c>
      <c r="F85" s="16" t="s">
        <v>113</v>
      </c>
      <c r="G85" s="28">
        <v>5</v>
      </c>
      <c r="H85" s="28">
        <v>2</v>
      </c>
      <c r="I85" s="29">
        <v>2891</v>
      </c>
      <c r="J85" s="29">
        <v>2224.5</v>
      </c>
      <c r="K85" s="16">
        <v>141</v>
      </c>
      <c r="L85" s="29">
        <v>4627208.58</v>
      </c>
      <c r="M85" s="29"/>
      <c r="N85" s="29"/>
      <c r="O85" s="29"/>
      <c r="P85" s="22"/>
      <c r="Q85" s="22">
        <f t="shared" si="5"/>
        <v>2080.1117464598788</v>
      </c>
      <c r="R85" s="29">
        <v>17159.490000000002</v>
      </c>
      <c r="S85" s="30">
        <v>44926</v>
      </c>
    </row>
    <row r="86" spans="1:19" s="42" customFormat="1" x14ac:dyDescent="0.25">
      <c r="A86" s="11">
        <v>18</v>
      </c>
      <c r="B86" s="16" t="s">
        <v>94</v>
      </c>
      <c r="C86" s="28">
        <v>1990</v>
      </c>
      <c r="D86" s="16"/>
      <c r="E86" s="16" t="s">
        <v>56</v>
      </c>
      <c r="F86" s="16" t="s">
        <v>113</v>
      </c>
      <c r="G86" s="28">
        <v>2</v>
      </c>
      <c r="H86" s="28">
        <v>2</v>
      </c>
      <c r="I86" s="29">
        <v>528.9</v>
      </c>
      <c r="J86" s="29">
        <v>515.9</v>
      </c>
      <c r="K86" s="16">
        <v>46</v>
      </c>
      <c r="L86" s="29">
        <v>1907581.7</v>
      </c>
      <c r="M86" s="29"/>
      <c r="N86" s="29"/>
      <c r="O86" s="29"/>
      <c r="P86" s="22"/>
      <c r="Q86" s="22">
        <f t="shared" si="5"/>
        <v>3697.5803450281064</v>
      </c>
      <c r="R86" s="29">
        <v>17159.490000000002</v>
      </c>
      <c r="S86" s="30">
        <v>44926</v>
      </c>
    </row>
    <row r="87" spans="1:19" s="42" customFormat="1" x14ac:dyDescent="0.25">
      <c r="A87" s="11">
        <v>19</v>
      </c>
      <c r="B87" s="16" t="s">
        <v>95</v>
      </c>
      <c r="C87" s="28">
        <v>1994</v>
      </c>
      <c r="D87" s="16"/>
      <c r="E87" s="16" t="s">
        <v>56</v>
      </c>
      <c r="F87" s="16" t="s">
        <v>113</v>
      </c>
      <c r="G87" s="28">
        <v>4</v>
      </c>
      <c r="H87" s="28">
        <v>2</v>
      </c>
      <c r="I87" s="29">
        <v>1423.9</v>
      </c>
      <c r="J87" s="29">
        <v>1172.0999999999999</v>
      </c>
      <c r="K87" s="16">
        <v>89</v>
      </c>
      <c r="L87" s="29">
        <v>4333933.93</v>
      </c>
      <c r="M87" s="29"/>
      <c r="N87" s="29"/>
      <c r="O87" s="29"/>
      <c r="P87" s="22"/>
      <c r="Q87" s="22">
        <f t="shared" si="5"/>
        <v>3697.5803515058442</v>
      </c>
      <c r="R87" s="29">
        <v>17159.490000000002</v>
      </c>
      <c r="S87" s="30">
        <v>44926</v>
      </c>
    </row>
    <row r="88" spans="1:19" s="8" customFormat="1" ht="12.75" x14ac:dyDescent="0.25">
      <c r="A88" s="49"/>
      <c r="B88" s="97" t="s">
        <v>31</v>
      </c>
      <c r="C88" s="97"/>
      <c r="D88" s="48"/>
      <c r="E88" s="48"/>
      <c r="F88" s="49"/>
      <c r="G88" s="49"/>
      <c r="H88" s="49"/>
      <c r="I88" s="49">
        <f t="shared" ref="I88:P88" si="6">ROUND(SUM(I69:I87),2)</f>
        <v>46540.800000000003</v>
      </c>
      <c r="J88" s="49">
        <f t="shared" si="6"/>
        <v>41079.699999999997</v>
      </c>
      <c r="K88" s="14">
        <f t="shared" si="6"/>
        <v>2606</v>
      </c>
      <c r="L88" s="49">
        <f t="shared" si="6"/>
        <v>169123456.80000001</v>
      </c>
      <c r="M88" s="49">
        <f t="shared" si="6"/>
        <v>0</v>
      </c>
      <c r="N88" s="49">
        <f t="shared" si="6"/>
        <v>0</v>
      </c>
      <c r="O88" s="49">
        <f t="shared" si="6"/>
        <v>0</v>
      </c>
      <c r="P88" s="49">
        <f t="shared" si="6"/>
        <v>0</v>
      </c>
      <c r="Q88" s="49">
        <f t="shared" si="5"/>
        <v>4116.9593935690873</v>
      </c>
      <c r="R88" s="49"/>
      <c r="S88" s="12"/>
    </row>
  </sheetData>
  <autoFilter ref="A7:HF88"/>
  <sortState ref="B1390:T1455">
    <sortCondition ref="B1390"/>
  </sortState>
  <customSheetViews>
    <customSheetView guid="{1B194196-7968-4915-9421-17F163E29417}" scale="80" showPageBreaks="1" fitToPage="1" showAutoFilter="1">
      <pane xSplit="11" ySplit="7" topLeftCell="L350" activePane="bottomRight" state="frozen"/>
      <selection pane="bottomRight" activeCell="Q362" sqref="Q362"/>
      <pageMargins left="0.15748031496062992" right="0.19685039370078741" top="0.35433070866141736" bottom="0.35433070866141736" header="0.11811023622047245" footer="0.11811023622047245"/>
      <pageSetup paperSize="9" scale="10" fitToHeight="0" orientation="landscape" r:id="rId1"/>
      <autoFilter ref="A7:HF2058"/>
    </customSheetView>
    <customSheetView guid="{05B3B7EC-8972-4755-A0C6-1B6EC7BEDE2D}" scale="70" showPageBreaks="1" fitToPage="1" showAutoFilter="1" hiddenRows="1" topLeftCell="A2">
      <pane xSplit="2" ySplit="7" topLeftCell="C1529" activePane="bottomRight" state="frozen"/>
      <selection pane="bottomRight" activeCell="A1553" sqref="A1553:S1553"/>
      <pageMargins left="0.15748031496062992" right="0.19685039370078741" top="0.35433070866141736" bottom="0.35433070866141736" header="0.11811023622047245" footer="0.11811023622047245"/>
      <pageSetup paperSize="9" scale="10" fitToHeight="0" orientation="landscape" r:id="rId2"/>
      <autoFilter ref="A7:HF2061"/>
    </customSheetView>
    <customSheetView guid="{F213106E-BA91-4CB1-ADB0-F8410EA7BB52}" scale="80" showPageBreaks="1" fitToPage="1" showAutoFilter="1" topLeftCell="A343">
      <selection activeCell="E346" sqref="E346"/>
      <pageMargins left="0.15748031496062992" right="0.19685039370078741" top="0.35433070866141736" bottom="0.35433070866141736" header="0.11811023622047245" footer="0.11811023622047245"/>
      <pageSetup paperSize="9" scale="10" fitToHeight="0" orientation="landscape" r:id="rId3"/>
      <autoFilter ref="A7:HF2061"/>
    </customSheetView>
    <customSheetView guid="{595B1019-F24B-474C-9DDA-4B59FA071D28}" scale="80" showPageBreaks="1" fitToPage="1" showAutoFilter="1">
      <pane ySplit="7" topLeftCell="A716" activePane="bottomLeft" state="frozen"/>
      <selection pane="bottomLeft" activeCell="S736" sqref="S736"/>
      <pageMargins left="0.15748031496062992" right="0.19685039370078741" top="0.35433070866141736" bottom="0.35433070866141736" header="0.11811023622047245" footer="0.11811023622047245"/>
      <pageSetup paperSize="9" scale="10" fitToHeight="0" orientation="landscape" r:id="rId4"/>
      <autoFilter ref="A7:HF2062"/>
    </customSheetView>
    <customSheetView guid="{0F7A5FB5-0534-4FDB-9965-C60884F14F00}" scale="80" showPageBreaks="1" fitToPage="1" showAutoFilter="1" hiddenColumns="1" topLeftCell="A4">
      <pane ySplit="4" topLeftCell="A748" activePane="bottomLeft" state="frozen"/>
      <selection pane="bottomLeft" activeCell="P775" sqref="P775"/>
      <pageMargins left="0.15748031496062992" right="0.19685039370078741" top="0.35433070866141736" bottom="0.35433070866141736" header="0.11811023622047245" footer="0.11811023622047245"/>
      <pageSetup paperSize="9" scale="10" fitToHeight="0" orientation="landscape" r:id="rId5"/>
      <autoFilter ref="A7:HF2075"/>
    </customSheetView>
  </customSheetViews>
  <mergeCells count="30">
    <mergeCell ref="B66:C66"/>
    <mergeCell ref="A67:S67"/>
    <mergeCell ref="B68:C68"/>
    <mergeCell ref="B88:C88"/>
    <mergeCell ref="A2:S2"/>
    <mergeCell ref="J4:J6"/>
    <mergeCell ref="E4:E7"/>
    <mergeCell ref="A41:S41"/>
    <mergeCell ref="B42:C42"/>
    <mergeCell ref="C5:C7"/>
    <mergeCell ref="L4:P4"/>
    <mergeCell ref="Q4:Q6"/>
    <mergeCell ref="B4:B7"/>
    <mergeCell ref="C4:D4"/>
    <mergeCell ref="A8:O8"/>
    <mergeCell ref="B9:C9"/>
    <mergeCell ref="B40:C40"/>
    <mergeCell ref="P1:S1"/>
    <mergeCell ref="I4:I6"/>
    <mergeCell ref="A3:S3"/>
    <mergeCell ref="S4:S7"/>
    <mergeCell ref="K4:K6"/>
    <mergeCell ref="L5:L6"/>
    <mergeCell ref="M5:P5"/>
    <mergeCell ref="R4:R6"/>
    <mergeCell ref="A4:A7"/>
    <mergeCell ref="D5:D7"/>
    <mergeCell ref="H4:H7"/>
    <mergeCell ref="F4:F7"/>
    <mergeCell ref="G4:G7"/>
  </mergeCells>
  <phoneticPr fontId="7" type="noConversion"/>
  <pageMargins left="0.15748031496062992" right="0" top="0.15748031496062992" bottom="0.15748031496062992" header="0.11811023622047245" footer="0.11811023622047245"/>
  <pageSetup paperSize="9" scale="50" fitToHeight="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7"/>
  <sheetViews>
    <sheetView zoomScale="70" zoomScaleNormal="70" workbookViewId="0">
      <selection activeCell="A2" sqref="A2:A4"/>
    </sheetView>
  </sheetViews>
  <sheetFormatPr defaultColWidth="16.28515625" defaultRowHeight="15" x14ac:dyDescent="0.25"/>
  <sheetData>
    <row r="2" spans="1:8" x14ac:dyDescent="0.25">
      <c r="A2" s="16" t="s">
        <v>61</v>
      </c>
      <c r="B2" s="28">
        <v>1986</v>
      </c>
      <c r="C2" s="16" t="s">
        <v>56</v>
      </c>
      <c r="D2" s="29">
        <v>779975.95</v>
      </c>
      <c r="E2" s="29">
        <v>0</v>
      </c>
      <c r="F2" s="29">
        <v>77997.600000000006</v>
      </c>
      <c r="G2" s="29">
        <v>0</v>
      </c>
      <c r="H2" s="22">
        <v>701978.35</v>
      </c>
    </row>
    <row r="3" spans="1:8" x14ac:dyDescent="0.25">
      <c r="A3" s="16" t="s">
        <v>62</v>
      </c>
      <c r="B3" s="28">
        <v>1986</v>
      </c>
      <c r="C3" s="16" t="s">
        <v>56</v>
      </c>
      <c r="D3" s="29">
        <v>711559.67</v>
      </c>
      <c r="E3" s="29">
        <v>0</v>
      </c>
      <c r="F3" s="29">
        <v>71155.97</v>
      </c>
      <c r="G3" s="29">
        <v>0</v>
      </c>
      <c r="H3" s="22">
        <v>640403.69999999995</v>
      </c>
    </row>
    <row r="4" spans="1:8" ht="25.5" x14ac:dyDescent="0.25">
      <c r="A4" s="16" t="s">
        <v>63</v>
      </c>
      <c r="B4" s="28">
        <v>1987</v>
      </c>
      <c r="C4" s="16" t="s">
        <v>56</v>
      </c>
      <c r="D4" s="29">
        <v>176071.82</v>
      </c>
      <c r="E4" s="29">
        <v>0</v>
      </c>
      <c r="F4" s="29">
        <v>17607.18</v>
      </c>
      <c r="G4" s="29">
        <v>0</v>
      </c>
      <c r="H4" s="22">
        <v>158464.64000000001</v>
      </c>
    </row>
    <row r="5" spans="1:8" x14ac:dyDescent="0.25">
      <c r="A5" s="58" t="s">
        <v>42</v>
      </c>
      <c r="B5" s="59"/>
      <c r="C5" s="47"/>
      <c r="D5" s="49">
        <v>356051160.47000003</v>
      </c>
      <c r="E5" s="49">
        <v>0</v>
      </c>
      <c r="F5" s="49">
        <v>166760.75</v>
      </c>
      <c r="G5" s="49">
        <v>0</v>
      </c>
      <c r="H5" s="49">
        <v>355884399.72000003</v>
      </c>
    </row>
    <row r="6" spans="1:8" x14ac:dyDescent="0.25">
      <c r="A6" s="58" t="s">
        <v>26</v>
      </c>
      <c r="B6" s="59"/>
      <c r="C6" s="47"/>
      <c r="D6" s="49"/>
      <c r="E6" s="49"/>
      <c r="F6" s="49"/>
      <c r="G6" s="49"/>
      <c r="H6" s="49"/>
    </row>
    <row r="7" spans="1:8" x14ac:dyDescent="0.25">
      <c r="A7" s="16" t="s">
        <v>49</v>
      </c>
      <c r="B7" s="28">
        <v>1986</v>
      </c>
      <c r="C7" s="16" t="s">
        <v>56</v>
      </c>
      <c r="D7" s="29">
        <v>25754580.77</v>
      </c>
      <c r="E7" s="29">
        <v>0</v>
      </c>
      <c r="F7" s="29">
        <v>2575458.08</v>
      </c>
      <c r="G7" s="29">
        <v>0</v>
      </c>
      <c r="H7" s="22">
        <v>23179122.690000001</v>
      </c>
    </row>
    <row r="8" spans="1:8" x14ac:dyDescent="0.25">
      <c r="A8" s="16" t="s">
        <v>64</v>
      </c>
      <c r="B8" s="28">
        <v>1986</v>
      </c>
      <c r="C8" s="16" t="s">
        <v>56</v>
      </c>
      <c r="D8" s="29">
        <v>19457187.359999999</v>
      </c>
      <c r="E8" s="29">
        <v>0</v>
      </c>
      <c r="F8" s="29">
        <v>1945718.74</v>
      </c>
      <c r="G8" s="29">
        <v>0</v>
      </c>
      <c r="H8" s="22">
        <v>17511468.620000001</v>
      </c>
    </row>
    <row r="9" spans="1:8" x14ac:dyDescent="0.25">
      <c r="A9" s="16" t="s">
        <v>50</v>
      </c>
      <c r="B9" s="28">
        <v>1986</v>
      </c>
      <c r="C9" s="16" t="s">
        <v>56</v>
      </c>
      <c r="D9" s="29">
        <v>12723533.65</v>
      </c>
      <c r="E9" s="29">
        <v>0</v>
      </c>
      <c r="F9" s="29">
        <v>1272353.3700000001</v>
      </c>
      <c r="G9" s="29">
        <v>0</v>
      </c>
      <c r="H9" s="22">
        <v>11451180.279999999</v>
      </c>
    </row>
    <row r="10" spans="1:8" x14ac:dyDescent="0.25">
      <c r="A10" s="16" t="s">
        <v>51</v>
      </c>
      <c r="B10" s="28">
        <v>1986</v>
      </c>
      <c r="C10" s="16" t="s">
        <v>56</v>
      </c>
      <c r="D10" s="29">
        <v>15725691.460000001</v>
      </c>
      <c r="E10" s="29">
        <v>0</v>
      </c>
      <c r="F10" s="29">
        <v>1572569.15</v>
      </c>
      <c r="G10" s="29">
        <v>0</v>
      </c>
      <c r="H10" s="22">
        <v>14153122.310000001</v>
      </c>
    </row>
    <row r="11" spans="1:8" x14ac:dyDescent="0.25">
      <c r="A11" s="58" t="s">
        <v>27</v>
      </c>
      <c r="B11" s="59"/>
      <c r="C11" s="43"/>
      <c r="D11" s="17">
        <v>241768983.56999999</v>
      </c>
      <c r="E11" s="17">
        <v>0</v>
      </c>
      <c r="F11" s="17">
        <v>7366099.3399999999</v>
      </c>
      <c r="G11" s="17">
        <v>0</v>
      </c>
      <c r="H11" s="17">
        <v>210474414.03999999</v>
      </c>
    </row>
    <row r="12" spans="1:8" x14ac:dyDescent="0.25">
      <c r="A12" s="96" t="s">
        <v>43</v>
      </c>
      <c r="B12" s="96"/>
      <c r="C12" s="20"/>
      <c r="D12" s="12"/>
      <c r="E12" s="12"/>
      <c r="F12" s="12"/>
      <c r="G12" s="12"/>
      <c r="H12" s="12"/>
    </row>
    <row r="13" spans="1:8" x14ac:dyDescent="0.25">
      <c r="A13" s="92" t="s">
        <v>28</v>
      </c>
      <c r="B13" s="93"/>
      <c r="C13" s="15"/>
      <c r="D13" s="49"/>
      <c r="E13" s="12"/>
      <c r="F13" s="18"/>
      <c r="G13" s="18"/>
      <c r="H13" s="18"/>
    </row>
    <row r="14" spans="1:8" x14ac:dyDescent="0.25">
      <c r="A14" s="16" t="s">
        <v>66</v>
      </c>
      <c r="B14" s="28">
        <v>1980</v>
      </c>
      <c r="C14" s="16" t="s">
        <v>56</v>
      </c>
      <c r="D14" s="29">
        <v>647118.44999999995</v>
      </c>
      <c r="E14" s="29">
        <v>0</v>
      </c>
      <c r="F14" s="29">
        <v>64711.85</v>
      </c>
      <c r="G14" s="29">
        <v>0</v>
      </c>
      <c r="H14" s="22">
        <v>582406.6</v>
      </c>
    </row>
    <row r="15" spans="1:8" x14ac:dyDescent="0.25">
      <c r="A15" s="16" t="s">
        <v>44</v>
      </c>
      <c r="B15" s="28">
        <v>1979</v>
      </c>
      <c r="C15" s="16" t="s">
        <v>56</v>
      </c>
      <c r="D15" s="29">
        <v>5319410.71</v>
      </c>
      <c r="E15" s="29">
        <v>0</v>
      </c>
      <c r="F15" s="29">
        <v>531941.06999999995</v>
      </c>
      <c r="G15" s="29">
        <v>0</v>
      </c>
      <c r="H15" s="22">
        <v>4787469.6399999997</v>
      </c>
    </row>
    <row r="16" spans="1:8" x14ac:dyDescent="0.25">
      <c r="A16" s="16" t="s">
        <v>52</v>
      </c>
      <c r="B16" s="28">
        <v>1973</v>
      </c>
      <c r="C16" s="16" t="s">
        <v>56</v>
      </c>
      <c r="D16" s="29">
        <v>7082884.4699999997</v>
      </c>
      <c r="E16" s="29">
        <v>0</v>
      </c>
      <c r="F16" s="29">
        <v>708288.45</v>
      </c>
      <c r="G16" s="29">
        <v>0</v>
      </c>
      <c r="H16" s="22">
        <v>6374596.0199999996</v>
      </c>
    </row>
    <row r="17" spans="1:8" x14ac:dyDescent="0.25">
      <c r="A17" s="16" t="s">
        <v>67</v>
      </c>
      <c r="B17" s="28">
        <v>1978</v>
      </c>
      <c r="C17" s="16" t="s">
        <v>56</v>
      </c>
      <c r="D17" s="29">
        <v>236857.38</v>
      </c>
      <c r="E17" s="29">
        <v>0</v>
      </c>
      <c r="F17" s="29">
        <v>23685.74</v>
      </c>
      <c r="G17" s="29">
        <v>0</v>
      </c>
      <c r="H17" s="22">
        <v>213171.64</v>
      </c>
    </row>
    <row r="18" spans="1:8" x14ac:dyDescent="0.25">
      <c r="A18" s="16" t="s">
        <v>65</v>
      </c>
      <c r="B18" s="28">
        <v>1979</v>
      </c>
      <c r="C18" s="16" t="s">
        <v>56</v>
      </c>
      <c r="D18" s="29">
        <v>26081475.280000001</v>
      </c>
      <c r="E18" s="29">
        <v>0</v>
      </c>
      <c r="F18" s="29">
        <v>2608147.5299999998</v>
      </c>
      <c r="G18" s="29">
        <v>0</v>
      </c>
      <c r="H18" s="22">
        <v>23473327.75</v>
      </c>
    </row>
    <row r="19" spans="1:8" ht="25.5" x14ac:dyDescent="0.25">
      <c r="A19" s="16" t="s">
        <v>144</v>
      </c>
      <c r="B19" s="28">
        <v>1978</v>
      </c>
      <c r="C19" s="16" t="s">
        <v>56</v>
      </c>
      <c r="D19" s="29">
        <v>340759.51</v>
      </c>
      <c r="E19" s="29">
        <v>0</v>
      </c>
      <c r="F19" s="29">
        <v>34075.949999999997</v>
      </c>
      <c r="G19" s="29">
        <v>0</v>
      </c>
      <c r="H19" s="22">
        <v>306683.56</v>
      </c>
    </row>
    <row r="20" spans="1:8" x14ac:dyDescent="0.25">
      <c r="A20" s="97" t="s">
        <v>86</v>
      </c>
      <c r="B20" s="97"/>
      <c r="C20" s="48"/>
      <c r="D20" s="49">
        <v>768934801.96000004</v>
      </c>
      <c r="E20" s="49">
        <v>0</v>
      </c>
      <c r="F20" s="49">
        <v>3970850.59</v>
      </c>
      <c r="G20" s="49">
        <v>0</v>
      </c>
      <c r="H20" s="49">
        <v>764963951.37</v>
      </c>
    </row>
    <row r="21" spans="1:8" x14ac:dyDescent="0.25">
      <c r="A21" s="60" t="s">
        <v>29</v>
      </c>
      <c r="B21" s="61"/>
      <c r="C21" s="48"/>
      <c r="D21" s="24"/>
      <c r="E21" s="24"/>
      <c r="F21" s="24"/>
      <c r="G21" s="24"/>
      <c r="H21" s="24"/>
    </row>
    <row r="22" spans="1:8" ht="38.25" x14ac:dyDescent="0.25">
      <c r="A22" s="16" t="s">
        <v>94</v>
      </c>
      <c r="B22" s="28">
        <v>1990</v>
      </c>
      <c r="C22" s="16" t="s">
        <v>56</v>
      </c>
      <c r="D22" s="29">
        <v>170524.37</v>
      </c>
      <c r="E22" s="29">
        <v>0</v>
      </c>
      <c r="F22" s="29">
        <v>17052.439999999999</v>
      </c>
      <c r="G22" s="29">
        <v>0</v>
      </c>
      <c r="H22" s="22">
        <v>153471.93</v>
      </c>
    </row>
    <row r="23" spans="1:8" ht="38.25" x14ac:dyDescent="0.25">
      <c r="A23" s="16" t="s">
        <v>95</v>
      </c>
      <c r="B23" s="28">
        <v>1994</v>
      </c>
      <c r="C23" s="16" t="s">
        <v>56</v>
      </c>
      <c r="D23" s="29">
        <v>205277.47</v>
      </c>
      <c r="E23" s="29">
        <v>0</v>
      </c>
      <c r="F23" s="29">
        <v>20527.75</v>
      </c>
      <c r="G23" s="29">
        <v>0</v>
      </c>
      <c r="H23" s="22">
        <v>184749.72</v>
      </c>
    </row>
    <row r="24" spans="1:8" x14ac:dyDescent="0.25">
      <c r="A24" s="92" t="s">
        <v>96</v>
      </c>
      <c r="B24" s="93"/>
      <c r="C24" s="16"/>
      <c r="D24" s="31">
        <v>41511404.369999997</v>
      </c>
      <c r="E24" s="31">
        <v>0</v>
      </c>
      <c r="F24" s="31">
        <v>37580.19</v>
      </c>
      <c r="G24" s="31">
        <v>0</v>
      </c>
      <c r="H24" s="31">
        <v>41473824.18</v>
      </c>
    </row>
    <row r="25" spans="1:8" x14ac:dyDescent="0.25">
      <c r="A25" s="96" t="s">
        <v>32</v>
      </c>
      <c r="B25" s="96"/>
      <c r="C25" s="20"/>
      <c r="D25" s="12"/>
      <c r="E25" s="12"/>
      <c r="F25" s="12"/>
      <c r="G25" s="12"/>
      <c r="H25" s="12"/>
    </row>
    <row r="26" spans="1:8" x14ac:dyDescent="0.25">
      <c r="A26" s="96" t="s">
        <v>33</v>
      </c>
      <c r="B26" s="96"/>
      <c r="C26" s="47"/>
      <c r="D26" s="12"/>
      <c r="E26" s="12"/>
      <c r="F26" s="12"/>
      <c r="G26" s="12"/>
      <c r="H26" s="12"/>
    </row>
    <row r="27" spans="1:8" x14ac:dyDescent="0.25">
      <c r="A27" s="96" t="s">
        <v>34</v>
      </c>
      <c r="B27" s="96"/>
      <c r="C27" s="20"/>
      <c r="D27" s="12"/>
      <c r="E27" s="12"/>
      <c r="F27" s="12"/>
      <c r="G27" s="12"/>
      <c r="H27" s="12"/>
    </row>
    <row r="28" spans="1:8" x14ac:dyDescent="0.25">
      <c r="A28" s="16" t="s">
        <v>126</v>
      </c>
      <c r="B28" s="28">
        <v>1987</v>
      </c>
      <c r="C28" s="16" t="s">
        <v>56</v>
      </c>
      <c r="D28" s="29">
        <v>31281425.239999998</v>
      </c>
      <c r="E28" s="29">
        <v>0</v>
      </c>
      <c r="F28" s="29">
        <v>3128142.52</v>
      </c>
      <c r="G28" s="29">
        <v>0</v>
      </c>
      <c r="H28" s="22">
        <v>28153282.719999999</v>
      </c>
    </row>
    <row r="29" spans="1:8" x14ac:dyDescent="0.25">
      <c r="A29" s="16" t="s">
        <v>127</v>
      </c>
      <c r="B29" s="28">
        <v>1987</v>
      </c>
      <c r="C29" s="16" t="s">
        <v>56</v>
      </c>
      <c r="D29" s="29">
        <v>15586158.939999999</v>
      </c>
      <c r="E29" s="29">
        <v>0</v>
      </c>
      <c r="F29" s="29">
        <v>1558615.89</v>
      </c>
      <c r="G29" s="29">
        <v>0</v>
      </c>
      <c r="H29" s="22">
        <v>14027543.050000001</v>
      </c>
    </row>
    <row r="30" spans="1:8" x14ac:dyDescent="0.25">
      <c r="A30" s="16" t="s">
        <v>98</v>
      </c>
      <c r="B30" s="28">
        <v>1982</v>
      </c>
      <c r="C30" s="16" t="s">
        <v>56</v>
      </c>
      <c r="D30" s="29">
        <v>4082183.91</v>
      </c>
      <c r="E30" s="29">
        <v>0</v>
      </c>
      <c r="F30" s="29">
        <v>408218.39</v>
      </c>
      <c r="G30" s="29">
        <v>0</v>
      </c>
      <c r="H30" s="22">
        <v>3673965.52</v>
      </c>
    </row>
    <row r="31" spans="1:8" x14ac:dyDescent="0.25">
      <c r="A31" s="16" t="s">
        <v>128</v>
      </c>
      <c r="B31" s="28">
        <v>1989</v>
      </c>
      <c r="C31" s="16" t="s">
        <v>56</v>
      </c>
      <c r="D31" s="29">
        <v>227080.23</v>
      </c>
      <c r="E31" s="29">
        <v>0</v>
      </c>
      <c r="F31" s="29">
        <v>22708.02</v>
      </c>
      <c r="G31" s="29">
        <v>0</v>
      </c>
      <c r="H31" s="22">
        <v>204372.21</v>
      </c>
    </row>
    <row r="32" spans="1:8" x14ac:dyDescent="0.25">
      <c r="A32" s="16" t="s">
        <v>45</v>
      </c>
      <c r="B32" s="28">
        <v>1987</v>
      </c>
      <c r="C32" s="16" t="s">
        <v>56</v>
      </c>
      <c r="D32" s="29">
        <v>666512.98</v>
      </c>
      <c r="E32" s="29">
        <v>0</v>
      </c>
      <c r="F32" s="29">
        <v>66651.3</v>
      </c>
      <c r="G32" s="29">
        <v>0</v>
      </c>
      <c r="H32" s="22">
        <v>599861.68000000005</v>
      </c>
    </row>
    <row r="33" spans="1:8" ht="25.5" x14ac:dyDescent="0.25">
      <c r="A33" s="16" t="s">
        <v>129</v>
      </c>
      <c r="B33" s="28">
        <v>1987</v>
      </c>
      <c r="C33" s="16" t="s">
        <v>56</v>
      </c>
      <c r="D33" s="29">
        <v>41235.21</v>
      </c>
      <c r="E33" s="29">
        <v>0</v>
      </c>
      <c r="F33" s="29">
        <v>4123.5200000000004</v>
      </c>
      <c r="G33" s="29">
        <v>0</v>
      </c>
      <c r="H33" s="22">
        <v>37111.69</v>
      </c>
    </row>
    <row r="34" spans="1:8" x14ac:dyDescent="0.25">
      <c r="A34" s="58" t="s">
        <v>117</v>
      </c>
      <c r="B34" s="59"/>
      <c r="C34" s="20"/>
      <c r="D34" s="49">
        <v>144263293.33999994</v>
      </c>
      <c r="E34" s="49">
        <v>0</v>
      </c>
      <c r="F34" s="49">
        <v>5188459.6399999987</v>
      </c>
      <c r="G34" s="49">
        <v>0</v>
      </c>
      <c r="H34" s="49">
        <v>139074833.69999999</v>
      </c>
    </row>
    <row r="35" spans="1:8" x14ac:dyDescent="0.25">
      <c r="A35" s="96" t="s">
        <v>35</v>
      </c>
      <c r="B35" s="96"/>
      <c r="C35" s="20"/>
      <c r="D35" s="12"/>
      <c r="E35" s="12"/>
      <c r="F35" s="12"/>
      <c r="G35" s="12"/>
      <c r="H35" s="12"/>
    </row>
    <row r="36" spans="1:8" x14ac:dyDescent="0.25">
      <c r="A36" s="96" t="s">
        <v>36</v>
      </c>
      <c r="B36" s="96"/>
      <c r="C36" s="20"/>
      <c r="D36" s="12"/>
      <c r="E36" s="12"/>
      <c r="F36" s="12"/>
      <c r="G36" s="12"/>
      <c r="H36" s="12"/>
    </row>
    <row r="37" spans="1:8" ht="25.5" x14ac:dyDescent="0.25">
      <c r="A37" s="16" t="s">
        <v>97</v>
      </c>
      <c r="B37" s="28">
        <v>1985</v>
      </c>
      <c r="C37" s="16" t="s">
        <v>56</v>
      </c>
      <c r="D37" s="29">
        <v>165108.82999999999</v>
      </c>
      <c r="E37" s="29">
        <v>0</v>
      </c>
      <c r="F37" s="29">
        <v>16510.88</v>
      </c>
      <c r="G37" s="29">
        <v>0</v>
      </c>
      <c r="H37" s="22">
        <v>148597.95000000001</v>
      </c>
    </row>
    <row r="38" spans="1:8" x14ac:dyDescent="0.25">
      <c r="A38" s="96" t="s">
        <v>119</v>
      </c>
      <c r="B38" s="96"/>
      <c r="C38" s="47"/>
      <c r="D38" s="49">
        <v>137617733.91</v>
      </c>
      <c r="E38" s="49">
        <v>0</v>
      </c>
      <c r="F38" s="49">
        <v>16510.88</v>
      </c>
      <c r="G38" s="49">
        <v>0</v>
      </c>
      <c r="H38" s="49">
        <v>137601223.03</v>
      </c>
    </row>
    <row r="39" spans="1:8" x14ac:dyDescent="0.25">
      <c r="A39" s="96" t="s">
        <v>37</v>
      </c>
      <c r="B39" s="96"/>
      <c r="C39" s="43"/>
      <c r="D39" s="12"/>
      <c r="E39" s="12"/>
      <c r="F39" s="12"/>
      <c r="G39" s="12"/>
      <c r="H39" s="12"/>
    </row>
    <row r="40" spans="1:8" x14ac:dyDescent="0.25">
      <c r="A40" s="96" t="s">
        <v>38</v>
      </c>
      <c r="B40" s="96"/>
      <c r="C40" s="20"/>
      <c r="D40" s="12"/>
      <c r="E40" s="12"/>
      <c r="F40" s="12"/>
      <c r="G40" s="12"/>
      <c r="H40" s="12"/>
    </row>
    <row r="41" spans="1:8" x14ac:dyDescent="0.25">
      <c r="A41" s="16" t="s">
        <v>100</v>
      </c>
      <c r="B41" s="28">
        <v>1976</v>
      </c>
      <c r="C41" s="16" t="s">
        <v>56</v>
      </c>
      <c r="D41" s="29">
        <v>114463.09</v>
      </c>
      <c r="E41" s="29">
        <v>0</v>
      </c>
      <c r="F41" s="29">
        <v>11446.31</v>
      </c>
      <c r="G41" s="29">
        <v>0</v>
      </c>
      <c r="H41" s="22">
        <v>103016.78</v>
      </c>
    </row>
    <row r="42" spans="1:8" ht="25.5" x14ac:dyDescent="0.25">
      <c r="A42" s="16" t="s">
        <v>53</v>
      </c>
      <c r="B42" s="28">
        <v>1978</v>
      </c>
      <c r="C42" s="16" t="s">
        <v>56</v>
      </c>
      <c r="D42" s="29">
        <v>2100469.6</v>
      </c>
      <c r="E42" s="29">
        <v>0</v>
      </c>
      <c r="F42" s="29">
        <v>210046.96</v>
      </c>
      <c r="G42" s="29">
        <v>0</v>
      </c>
      <c r="H42" s="22">
        <v>1890422.64</v>
      </c>
    </row>
    <row r="43" spans="1:8" ht="25.5" x14ac:dyDescent="0.25">
      <c r="A43" s="16" t="s">
        <v>99</v>
      </c>
      <c r="B43" s="28">
        <v>1983</v>
      </c>
      <c r="C43" s="16" t="s">
        <v>56</v>
      </c>
      <c r="D43" s="29">
        <v>23439374.699999999</v>
      </c>
      <c r="E43" s="29">
        <v>0</v>
      </c>
      <c r="F43" s="29">
        <v>2343937.4700000002</v>
      </c>
      <c r="G43" s="29">
        <v>0</v>
      </c>
      <c r="H43" s="22">
        <v>21095437.23</v>
      </c>
    </row>
    <row r="44" spans="1:8" x14ac:dyDescent="0.25">
      <c r="A44" s="96" t="s">
        <v>118</v>
      </c>
      <c r="B44" s="96"/>
      <c r="C44" s="20"/>
      <c r="D44" s="49">
        <v>1444305487.6800001</v>
      </c>
      <c r="E44" s="49">
        <v>0</v>
      </c>
      <c r="F44" s="49">
        <v>2565430.7400000002</v>
      </c>
      <c r="G44" s="49">
        <v>0</v>
      </c>
      <c r="H44" s="49">
        <v>1441740056.9400001</v>
      </c>
    </row>
    <row r="45" spans="1:8" x14ac:dyDescent="0.25">
      <c r="A45" s="96" t="s">
        <v>24</v>
      </c>
      <c r="B45" s="96"/>
      <c r="C45" s="20"/>
      <c r="D45" s="12"/>
      <c r="E45" s="12"/>
      <c r="F45" s="12"/>
      <c r="G45" s="12"/>
      <c r="H45" s="12"/>
    </row>
    <row r="46" spans="1:8" ht="25.5" x14ac:dyDescent="0.25">
      <c r="A46" s="32" t="s">
        <v>124</v>
      </c>
      <c r="B46" s="34">
        <v>1984</v>
      </c>
      <c r="C46" s="32" t="s">
        <v>125</v>
      </c>
      <c r="D46" s="33">
        <v>5745412.0999999996</v>
      </c>
      <c r="E46" s="33">
        <v>0</v>
      </c>
      <c r="F46" s="33">
        <v>574541.21</v>
      </c>
      <c r="G46" s="33">
        <v>0</v>
      </c>
      <c r="H46" s="36">
        <v>5170870.8899999997</v>
      </c>
    </row>
    <row r="47" spans="1:8" x14ac:dyDescent="0.25">
      <c r="A47" s="58" t="s">
        <v>46</v>
      </c>
      <c r="B47" s="59"/>
      <c r="C47" s="20"/>
      <c r="D47" s="49">
        <v>115472415.38999999</v>
      </c>
      <c r="E47" s="49">
        <v>0</v>
      </c>
      <c r="F47" s="49">
        <v>574541.21</v>
      </c>
      <c r="G47" s="49">
        <v>0</v>
      </c>
      <c r="H47" s="49">
        <v>120824452.69999999</v>
      </c>
    </row>
    <row r="48" spans="1:8" x14ac:dyDescent="0.25">
      <c r="A48" s="96" t="s">
        <v>39</v>
      </c>
      <c r="B48" s="96"/>
      <c r="C48" s="20"/>
      <c r="D48" s="49"/>
      <c r="E48" s="49"/>
      <c r="F48" s="49"/>
      <c r="G48" s="49"/>
      <c r="H48" s="49"/>
    </row>
    <row r="49" spans="1:8" ht="25.5" x14ac:dyDescent="0.25">
      <c r="A49" s="16" t="s">
        <v>103</v>
      </c>
      <c r="B49" s="28">
        <v>1994</v>
      </c>
      <c r="C49" s="16" t="s">
        <v>56</v>
      </c>
      <c r="D49" s="29">
        <v>311089.67</v>
      </c>
      <c r="E49" s="29">
        <v>0</v>
      </c>
      <c r="F49" s="29">
        <v>31108.97</v>
      </c>
      <c r="G49" s="29">
        <v>0</v>
      </c>
      <c r="H49" s="22">
        <v>279980.7</v>
      </c>
    </row>
    <row r="50" spans="1:8" ht="38.25" x14ac:dyDescent="0.25">
      <c r="A50" s="16" t="s">
        <v>104</v>
      </c>
      <c r="B50" s="28">
        <v>1993</v>
      </c>
      <c r="C50" s="16" t="s">
        <v>56</v>
      </c>
      <c r="D50" s="29">
        <v>134768.49</v>
      </c>
      <c r="E50" s="29">
        <v>0</v>
      </c>
      <c r="F50" s="29">
        <v>13476.85</v>
      </c>
      <c r="G50" s="29">
        <v>0</v>
      </c>
      <c r="H50" s="22">
        <v>121291.64</v>
      </c>
    </row>
    <row r="51" spans="1:8" ht="25.5" x14ac:dyDescent="0.25">
      <c r="A51" s="16" t="s">
        <v>101</v>
      </c>
      <c r="B51" s="28">
        <v>1991</v>
      </c>
      <c r="C51" s="16" t="s">
        <v>56</v>
      </c>
      <c r="D51" s="29">
        <v>6526369.2800000003</v>
      </c>
      <c r="E51" s="29">
        <v>0</v>
      </c>
      <c r="F51" s="29">
        <v>652636.93000000005</v>
      </c>
      <c r="G51" s="29">
        <v>0</v>
      </c>
      <c r="H51" s="22">
        <v>5873732.3499999996</v>
      </c>
    </row>
    <row r="52" spans="1:8" ht="38.25" x14ac:dyDescent="0.25">
      <c r="A52" s="16" t="s">
        <v>102</v>
      </c>
      <c r="B52" s="28">
        <v>1993</v>
      </c>
      <c r="C52" s="16" t="s">
        <v>56</v>
      </c>
      <c r="D52" s="29">
        <v>3385942.96</v>
      </c>
      <c r="E52" s="29">
        <v>0</v>
      </c>
      <c r="F52" s="29">
        <v>338594.3</v>
      </c>
      <c r="G52" s="29">
        <v>0</v>
      </c>
      <c r="H52" s="22">
        <v>3047348.66</v>
      </c>
    </row>
    <row r="53" spans="1:8" x14ac:dyDescent="0.25">
      <c r="A53" s="58" t="s">
        <v>40</v>
      </c>
      <c r="B53" s="59"/>
      <c r="C53" s="20"/>
      <c r="D53" s="49">
        <v>620576114.63</v>
      </c>
      <c r="E53" s="49">
        <v>0</v>
      </c>
      <c r="F53" s="49">
        <v>3202402.91</v>
      </c>
      <c r="G53" s="49">
        <v>0</v>
      </c>
      <c r="H53" s="49">
        <v>617373711.72000003</v>
      </c>
    </row>
    <row r="54" spans="1:8" x14ac:dyDescent="0.25">
      <c r="A54" s="58" t="s">
        <v>41</v>
      </c>
      <c r="B54" s="59"/>
      <c r="C54" s="20"/>
      <c r="D54" s="49"/>
      <c r="E54" s="9"/>
      <c r="F54" s="49"/>
      <c r="G54" s="49"/>
      <c r="H54" s="49"/>
    </row>
    <row r="55" spans="1:8" x14ac:dyDescent="0.25">
      <c r="A55" s="16" t="s">
        <v>105</v>
      </c>
      <c r="B55" s="28">
        <v>1978</v>
      </c>
      <c r="C55" s="16" t="s">
        <v>56</v>
      </c>
      <c r="D55" s="29">
        <v>16676285.300000001</v>
      </c>
      <c r="E55" s="29">
        <v>0</v>
      </c>
      <c r="F55" s="29">
        <v>1667628.53</v>
      </c>
      <c r="G55" s="29">
        <v>0</v>
      </c>
      <c r="H55" s="22">
        <v>15008656.77</v>
      </c>
    </row>
    <row r="56" spans="1:8" x14ac:dyDescent="0.25">
      <c r="A56" s="16" t="s">
        <v>106</v>
      </c>
      <c r="B56" s="28">
        <v>1979</v>
      </c>
      <c r="C56" s="16" t="s">
        <v>56</v>
      </c>
      <c r="D56" s="29">
        <v>25933025.43</v>
      </c>
      <c r="E56" s="29">
        <v>0</v>
      </c>
      <c r="F56" s="29">
        <v>2593302.54</v>
      </c>
      <c r="G56" s="29">
        <v>0</v>
      </c>
      <c r="H56" s="22">
        <v>23339722.890000001</v>
      </c>
    </row>
    <row r="57" spans="1:8" x14ac:dyDescent="0.25">
      <c r="A57" s="16" t="s">
        <v>107</v>
      </c>
      <c r="B57" s="28">
        <v>1978</v>
      </c>
      <c r="C57" s="16" t="s">
        <v>56</v>
      </c>
      <c r="D57" s="29">
        <v>10617000.9</v>
      </c>
      <c r="E57" s="29">
        <v>0</v>
      </c>
      <c r="F57" s="29">
        <v>1061700.0900000001</v>
      </c>
      <c r="G57" s="29">
        <v>0</v>
      </c>
      <c r="H57" s="22">
        <v>9555300.8100000005</v>
      </c>
    </row>
    <row r="58" spans="1:8" x14ac:dyDescent="0.25">
      <c r="A58" s="58" t="s">
        <v>120</v>
      </c>
      <c r="B58" s="59"/>
      <c r="C58" s="20"/>
      <c r="D58" s="49">
        <v>150906241.08000001</v>
      </c>
      <c r="E58" s="49">
        <v>0</v>
      </c>
      <c r="F58" s="49">
        <v>5322631.16</v>
      </c>
      <c r="G58" s="49">
        <v>0</v>
      </c>
      <c r="H58" s="49">
        <v>145583609.91999999</v>
      </c>
    </row>
    <row r="59" spans="1:8" x14ac:dyDescent="0.25">
      <c r="A59" s="96" t="s">
        <v>47</v>
      </c>
      <c r="B59" s="96"/>
      <c r="C59" s="20"/>
      <c r="D59" s="12"/>
      <c r="E59" s="12"/>
      <c r="F59" s="12"/>
      <c r="G59" s="12"/>
      <c r="H59" s="12"/>
    </row>
    <row r="60" spans="1:8" ht="25.5" x14ac:dyDescent="0.25">
      <c r="A60" s="16" t="s">
        <v>109</v>
      </c>
      <c r="B60" s="28">
        <v>1990</v>
      </c>
      <c r="C60" s="16" t="s">
        <v>56</v>
      </c>
      <c r="D60" s="29">
        <v>168969.92</v>
      </c>
      <c r="E60" s="29">
        <v>0</v>
      </c>
      <c r="F60" s="29">
        <v>16896.990000000002</v>
      </c>
      <c r="G60" s="29">
        <v>0</v>
      </c>
      <c r="H60" s="22">
        <v>152072.93</v>
      </c>
    </row>
    <row r="61" spans="1:8" x14ac:dyDescent="0.25">
      <c r="A61" s="16" t="s">
        <v>110</v>
      </c>
      <c r="B61" s="28">
        <v>1993</v>
      </c>
      <c r="C61" s="16" t="s">
        <v>56</v>
      </c>
      <c r="D61" s="29">
        <v>219794.67</v>
      </c>
      <c r="E61" s="29">
        <v>0</v>
      </c>
      <c r="F61" s="29">
        <v>21979.47</v>
      </c>
      <c r="G61" s="29">
        <v>0</v>
      </c>
      <c r="H61" s="22">
        <v>197815.2</v>
      </c>
    </row>
    <row r="62" spans="1:8" x14ac:dyDescent="0.25">
      <c r="A62" s="16" t="s">
        <v>111</v>
      </c>
      <c r="B62" s="28">
        <v>1992</v>
      </c>
      <c r="C62" s="16" t="s">
        <v>56</v>
      </c>
      <c r="D62" s="29">
        <v>201148.41</v>
      </c>
      <c r="E62" s="29">
        <v>0</v>
      </c>
      <c r="F62" s="29">
        <v>20114.84</v>
      </c>
      <c r="G62" s="29">
        <v>0</v>
      </c>
      <c r="H62" s="22">
        <v>181033.57</v>
      </c>
    </row>
    <row r="63" spans="1:8" x14ac:dyDescent="0.25">
      <c r="A63" s="16" t="s">
        <v>108</v>
      </c>
      <c r="B63" s="28">
        <v>1990</v>
      </c>
      <c r="C63" s="16" t="s">
        <v>56</v>
      </c>
      <c r="D63" s="29">
        <v>10799924.68</v>
      </c>
      <c r="E63" s="29">
        <v>0</v>
      </c>
      <c r="F63" s="29">
        <v>1079992.47</v>
      </c>
      <c r="G63" s="29">
        <v>0</v>
      </c>
      <c r="H63" s="22">
        <v>9719932.2100000009</v>
      </c>
    </row>
    <row r="64" spans="1:8" x14ac:dyDescent="0.25">
      <c r="A64" s="92" t="s">
        <v>122</v>
      </c>
      <c r="B64" s="98"/>
      <c r="C64" s="43"/>
      <c r="D64" s="49">
        <v>697837038.98000002</v>
      </c>
      <c r="E64" s="49">
        <v>0</v>
      </c>
      <c r="F64" s="49">
        <v>1138983.77</v>
      </c>
      <c r="G64" s="49">
        <v>0</v>
      </c>
      <c r="H64" s="49">
        <v>692116613.85000002</v>
      </c>
    </row>
    <row r="65" spans="1:8" x14ac:dyDescent="0.25">
      <c r="A65" s="92" t="s">
        <v>48</v>
      </c>
      <c r="B65" s="93"/>
      <c r="C65" s="23"/>
      <c r="D65" s="49"/>
      <c r="E65" s="49"/>
      <c r="F65" s="49"/>
      <c r="G65" s="49"/>
      <c r="H65" s="49"/>
    </row>
    <row r="66" spans="1:8" x14ac:dyDescent="0.25">
      <c r="A66" s="16" t="s">
        <v>112</v>
      </c>
      <c r="B66" s="28">
        <v>1995</v>
      </c>
      <c r="C66" s="16" t="s">
        <v>56</v>
      </c>
      <c r="D66" s="29">
        <v>238329.9</v>
      </c>
      <c r="E66" s="29">
        <v>0</v>
      </c>
      <c r="F66" s="29">
        <v>23832.99</v>
      </c>
      <c r="G66" s="29">
        <v>0</v>
      </c>
      <c r="H66" s="22">
        <v>214496.91</v>
      </c>
    </row>
    <row r="67" spans="1:8" x14ac:dyDescent="0.25">
      <c r="A67" s="92" t="s">
        <v>121</v>
      </c>
      <c r="B67" s="93"/>
      <c r="C67" s="23"/>
      <c r="D67" s="49">
        <v>175474468.50999999</v>
      </c>
      <c r="E67" s="49">
        <v>0</v>
      </c>
      <c r="F67" s="49">
        <v>23832.99</v>
      </c>
      <c r="G67" s="49">
        <v>0</v>
      </c>
      <c r="H67" s="49">
        <v>175450635.52000001</v>
      </c>
    </row>
  </sheetData>
  <autoFilter ref="A1:H1"/>
  <mergeCells count="28">
    <mergeCell ref="A20:B20"/>
    <mergeCell ref="A5:B5"/>
    <mergeCell ref="A6:B6"/>
    <mergeCell ref="A11:B11"/>
    <mergeCell ref="A12:B12"/>
    <mergeCell ref="A13:B13"/>
    <mergeCell ref="A44:B44"/>
    <mergeCell ref="A21:B21"/>
    <mergeCell ref="A24:B24"/>
    <mergeCell ref="A25:B25"/>
    <mergeCell ref="A26:B26"/>
    <mergeCell ref="A27:B27"/>
    <mergeCell ref="A34:B34"/>
    <mergeCell ref="A35:B35"/>
    <mergeCell ref="A36:B36"/>
    <mergeCell ref="A38:B38"/>
    <mergeCell ref="A39:B39"/>
    <mergeCell ref="A40:B40"/>
    <mergeCell ref="A59:B59"/>
    <mergeCell ref="A64:B64"/>
    <mergeCell ref="A65:B65"/>
    <mergeCell ref="A67:B67"/>
    <mergeCell ref="A45:B45"/>
    <mergeCell ref="A47:B47"/>
    <mergeCell ref="A48:B48"/>
    <mergeCell ref="A53:B53"/>
    <mergeCell ref="A54:B54"/>
    <mergeCell ref="A58:B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</vt:lpstr>
      <vt:lpstr>Лист1</vt:lpstr>
      <vt:lpstr>перечень!Заголовки_для_печати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Коржавина Елена Владимировна</cp:lastModifiedBy>
  <cp:lastPrinted>2021-03-24T04:44:51Z</cp:lastPrinted>
  <dcterms:created xsi:type="dcterms:W3CDTF">2014-05-20T15:22:49Z</dcterms:created>
  <dcterms:modified xsi:type="dcterms:W3CDTF">2021-03-24T05:10:50Z</dcterms:modified>
</cp:coreProperties>
</file>